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SREA\MAEC_BIO\MAEC 2023 2027\AAP MAEC\Definitif\Documents AAP\"/>
    </mc:Choice>
  </mc:AlternateContent>
  <bookViews>
    <workbookView xWindow="0" yWindow="0" windowWidth="2370" windowHeight="0" tabRatio="500"/>
  </bookViews>
  <sheets>
    <sheet name="Lisez moi" sheetId="1" r:id="rId1"/>
    <sheet name="Budget" sheetId="2" r:id="rId2"/>
    <sheet name="Liste_MAEC" sheetId="3" r:id="rId3"/>
  </sheets>
  <definedNames>
    <definedName name="_xlnm.Print_Area" localSheetId="1">Budget!$A$1:$S$42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2" l="1"/>
  <c r="L8" i="2" s="1"/>
  <c r="D9" i="2"/>
  <c r="D10" i="2"/>
  <c r="L10" i="2" s="1"/>
  <c r="D11" i="2"/>
  <c r="L11" i="2" s="1"/>
  <c r="D12" i="2"/>
  <c r="D13" i="2"/>
  <c r="D14" i="2"/>
  <c r="L14" i="2" s="1"/>
  <c r="D15" i="2"/>
  <c r="L15" i="2" s="1"/>
  <c r="D16" i="2"/>
  <c r="D17" i="2"/>
  <c r="D18" i="2"/>
  <c r="L18" i="2" s="1"/>
  <c r="D19" i="2"/>
  <c r="L19" i="2" s="1"/>
  <c r="D20" i="2"/>
  <c r="D21" i="2"/>
  <c r="D22" i="2"/>
  <c r="L22" i="2" s="1"/>
  <c r="D23" i="2"/>
  <c r="L23" i="2" s="1"/>
  <c r="D24" i="2"/>
  <c r="D25" i="2"/>
  <c r="D26" i="2"/>
  <c r="L26" i="2" s="1"/>
  <c r="D27" i="2"/>
  <c r="L27" i="2" s="1"/>
  <c r="D28" i="2"/>
  <c r="D29" i="2"/>
  <c r="D30" i="2"/>
  <c r="L30" i="2" s="1"/>
  <c r="D31" i="2"/>
  <c r="L31" i="2" s="1"/>
  <c r="D32" i="2"/>
  <c r="D33" i="2"/>
  <c r="D34" i="2"/>
  <c r="L34" i="2" s="1"/>
  <c r="D35" i="2"/>
  <c r="L35" i="2" s="1"/>
  <c r="D36" i="2"/>
  <c r="D37" i="2"/>
  <c r="D38" i="2"/>
  <c r="L38" i="2" s="1"/>
  <c r="D39" i="2"/>
  <c r="L39" i="2" s="1"/>
  <c r="D40" i="2"/>
  <c r="D41" i="2"/>
  <c r="L9" i="2"/>
  <c r="L12" i="2"/>
  <c r="L13" i="2"/>
  <c r="L16" i="2"/>
  <c r="L17" i="2"/>
  <c r="L20" i="2"/>
  <c r="L21" i="2"/>
  <c r="L24" i="2"/>
  <c r="L25" i="2"/>
  <c r="L28" i="2"/>
  <c r="L29" i="2"/>
  <c r="L32" i="2"/>
  <c r="L33" i="2"/>
  <c r="L36" i="2"/>
  <c r="L37" i="2"/>
  <c r="L40" i="2"/>
  <c r="L41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5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C6" i="2"/>
  <c r="C7" i="2"/>
  <c r="C8" i="2"/>
  <c r="C9" i="2"/>
  <c r="C10" i="2"/>
  <c r="C11" i="2"/>
  <c r="C12" i="2"/>
  <c r="C13" i="2"/>
  <c r="C5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B6" i="2"/>
  <c r="B7" i="2"/>
  <c r="B5" i="2"/>
  <c r="J42" i="2" l="1"/>
  <c r="I42" i="2"/>
  <c r="H42" i="2"/>
  <c r="F42" i="2"/>
  <c r="E42" i="2"/>
  <c r="Q40" i="2"/>
  <c r="N38" i="2"/>
  <c r="N36" i="2"/>
  <c r="N34" i="2"/>
  <c r="Q32" i="2"/>
  <c r="N30" i="2"/>
  <c r="N26" i="2"/>
  <c r="Q24" i="2"/>
  <c r="N22" i="2"/>
  <c r="N18" i="2"/>
  <c r="Q16" i="2"/>
  <c r="Q14" i="2"/>
  <c r="Q11" i="2"/>
  <c r="D7" i="2"/>
  <c r="L7" i="2" s="1"/>
  <c r="Q7" i="2" s="1"/>
  <c r="D6" i="2"/>
  <c r="L6" i="2" s="1"/>
  <c r="D5" i="2"/>
  <c r="L5" i="2" s="1"/>
  <c r="Q22" i="2" l="1"/>
  <c r="N6" i="2"/>
  <c r="N14" i="2"/>
  <c r="Q8" i="2"/>
  <c r="Q30" i="2"/>
  <c r="Q36" i="2"/>
  <c r="N10" i="2"/>
  <c r="Q38" i="2"/>
  <c r="Q9" i="2"/>
  <c r="N9" i="2"/>
  <c r="Q15" i="2"/>
  <c r="N15" i="2"/>
  <c r="Q19" i="2"/>
  <c r="N19" i="2"/>
  <c r="Q31" i="2"/>
  <c r="N31" i="2"/>
  <c r="Q37" i="2"/>
  <c r="N37" i="2"/>
  <c r="Q29" i="2"/>
  <c r="N29" i="2"/>
  <c r="L42" i="2"/>
  <c r="Q5" i="2"/>
  <c r="N5" i="2"/>
  <c r="Q23" i="2"/>
  <c r="N23" i="2"/>
  <c r="Q27" i="2"/>
  <c r="N27" i="2"/>
  <c r="Q39" i="2"/>
  <c r="N39" i="2"/>
  <c r="Q13" i="2"/>
  <c r="N13" i="2"/>
  <c r="Q21" i="2"/>
  <c r="N21" i="2"/>
  <c r="Q10" i="2"/>
  <c r="N11" i="2"/>
  <c r="N12" i="2"/>
  <c r="N20" i="2"/>
  <c r="N28" i="2"/>
  <c r="Q35" i="2"/>
  <c r="N35" i="2"/>
  <c r="Q41" i="2"/>
  <c r="N41" i="2"/>
  <c r="Q25" i="2"/>
  <c r="N25" i="2"/>
  <c r="Q28" i="2"/>
  <c r="Q33" i="2"/>
  <c r="N33" i="2"/>
  <c r="Q12" i="2"/>
  <c r="Q17" i="2"/>
  <c r="N17" i="2"/>
  <c r="Q20" i="2"/>
  <c r="Q6" i="2"/>
  <c r="N7" i="2"/>
  <c r="N8" i="2"/>
  <c r="N16" i="2"/>
  <c r="Q18" i="2"/>
  <c r="N24" i="2"/>
  <c r="Q26" i="2"/>
  <c r="N32" i="2"/>
  <c r="Q34" i="2"/>
  <c r="N40" i="2"/>
  <c r="Q42" i="2" l="1"/>
  <c r="N42" i="2"/>
</calcChain>
</file>

<file path=xl/sharedStrings.xml><?xml version="1.0" encoding="utf-8"?>
<sst xmlns="http://schemas.openxmlformats.org/spreadsheetml/2006/main" count="184" uniqueCount="107">
  <si>
    <t>Désignation du PAEC :</t>
  </si>
  <si>
    <t>Opérateur :</t>
  </si>
  <si>
    <t>En grisé : remplissage automatique</t>
  </si>
  <si>
    <r>
      <rPr>
        <b/>
        <sz val="10"/>
        <rFont val="Arial"/>
        <family val="2"/>
        <charset val="1"/>
      </rPr>
      <t xml:space="preserve">N° de la MAEC
</t>
    </r>
    <r>
      <rPr>
        <i/>
        <sz val="10"/>
        <rFont val="Arial"/>
        <family val="2"/>
        <charset val="1"/>
      </rPr>
      <t>(Utiliser obligatoirement le n° figurant dans l’onglet Liste_MAEC)</t>
    </r>
  </si>
  <si>
    <t>MAEC 1</t>
  </si>
  <si>
    <t>MAEC 2</t>
  </si>
  <si>
    <t>MAEC 3</t>
  </si>
  <si>
    <t>Montant unitaire</t>
  </si>
  <si>
    <t>Nb prévisionnel d’engagements 2023</t>
  </si>
  <si>
    <t xml:space="preserve"> dont nb d’engagements pour renouveler des MAEC échues en 2022</t>
  </si>
  <si>
    <t>Nb prévisionnel d’engagements 2023-2027</t>
  </si>
  <si>
    <t>dont nb d’unités à engager pour renouveler des engagements échus en 2022</t>
  </si>
  <si>
    <t xml:space="preserve">Montant à engager en 2023 pour 5 ans, tous financeurs
</t>
  </si>
  <si>
    <r>
      <rPr>
        <b/>
        <sz val="10"/>
        <rFont val="Arial"/>
        <family val="2"/>
        <charset val="1"/>
      </rPr>
      <t xml:space="preserve">Taux de cofinancement FEADER (%)
</t>
    </r>
    <r>
      <rPr>
        <i/>
        <sz val="10"/>
        <rFont val="Arial"/>
        <family val="2"/>
        <charset val="1"/>
      </rPr>
      <t>(80 %par défaut en première approche pour toutes les MAEC)</t>
    </r>
  </si>
  <si>
    <t>Montant FEADER</t>
  </si>
  <si>
    <t>Financeur national 1</t>
  </si>
  <si>
    <t>Taux de cofinancement financeur national 1 (%)</t>
  </si>
  <si>
    <t>Montant financeur national 1</t>
  </si>
  <si>
    <t xml:space="preserve">Observations de l'opérateur </t>
  </si>
  <si>
    <t>MAEC systèmes herbagers et pastoraux</t>
  </si>
  <si>
    <t>N°</t>
  </si>
  <si>
    <t>MAEC classées dans l’ordre du catalogue national
1 MAEC = 1 ligne selon le niveau d’exigences et de rémunération, et les cumuls éventuels à la surface</t>
  </si>
  <si>
    <t>MAEC grandes cultures 1 - zone intermédiaire</t>
  </si>
  <si>
    <t>MAEC grandes cultures 1 - zone intermédiaire / exploitations légumières</t>
  </si>
  <si>
    <t>MAEC gestion quantitative - grandes cultures 2 - zone intermédiaire</t>
  </si>
  <si>
    <t>MAEC gestion quantitative - grandes cultures 2 - zone intermédiaire / exploitations légumières</t>
  </si>
  <si>
    <t>MAEC gestion quantitative - couverture - grandes cultures 3 - zone intermédiaire</t>
  </si>
  <si>
    <t>MAEC gestion quantitative - couverture - grandes cultures 3 - zone intermédiaire / exploitations légumières</t>
  </si>
  <si>
    <t>MAEC polyculture-élevage - zone intermédiaire</t>
  </si>
  <si>
    <t>MAEC polyculture-élevage - zone intermédiaire / exploitations légumières</t>
  </si>
  <si>
    <t>MAEC herbicides - grandes cultures 2</t>
  </si>
  <si>
    <t>MAEC herbicides - grandes cultures 2 / exploitations légumières</t>
  </si>
  <si>
    <t>MAEC herbicides - grandes cultures 3</t>
  </si>
  <si>
    <t>MAEC herbicides - grandes cultures 3 / exploitations légumières</t>
  </si>
  <si>
    <t>MAEC pesticides - grandes cultures 2</t>
  </si>
  <si>
    <t>MAEC pesticides - grandes cultures 2 / exploitations légumières</t>
  </si>
  <si>
    <t>MAEC pesticides - grandes cultures 3</t>
  </si>
  <si>
    <t>MAEC pesticides - grandes cultures 3 / exploitations légumières</t>
  </si>
  <si>
    <t>MAEC pesticides - gestion quantitative - grandes cultures 1</t>
  </si>
  <si>
    <t>MAEC pesticides - gestion quantitative - grandes cultures 1 / exploitations légumières</t>
  </si>
  <si>
    <t>MAEC pesticides - gestion quantitative - grandes cultures 2</t>
  </si>
  <si>
    <t>MAEC pesticides - gestion quantitative - grandes cultures 2 / exploitations légumières</t>
  </si>
  <si>
    <t>MAEC pesticides - gestion quantitative - grandes cultures 3</t>
  </si>
  <si>
    <t>MAEC pesticides - gestion quantitative - grandes cultures 3 / exploitations légumières</t>
  </si>
  <si>
    <t>MAEC gestion de la fertilisation - grandes cultures 1</t>
  </si>
  <si>
    <t>MAEC gestion de la fertilisation - grandes cultures 1 / exploitations légumières</t>
  </si>
  <si>
    <t>MAEC gestion de la fertilisation - grandes cultures 2</t>
  </si>
  <si>
    <t>MAEC gestion de la fertilisation - grandes cultures 2 / exploitations légumières</t>
  </si>
  <si>
    <t>MAEC gestion de la fertilisation - réduction des pesticides - grandes cultures</t>
  </si>
  <si>
    <t>MAEC gestion de la fertilisation - réduction des pesticides - grandes cultures / exploitations légumières</t>
  </si>
  <si>
    <t>MAEC couverture - herbicides - grandes cultures 2</t>
  </si>
  <si>
    <t>MAEC couverture - herbicides - grandes cultures 2 / exploitations légumières</t>
  </si>
  <si>
    <t>MAEC couverture - herbicides - grandes cultures 3</t>
  </si>
  <si>
    <t>MAEC couverture - herbicides - grandes cultures 3 / exploitations légumières</t>
  </si>
  <si>
    <t>MAEC couverture - pesticides - grandes cultures 2</t>
  </si>
  <si>
    <t>MAEC couverture - pesticides - grandes cultures 2 / exploitations légumières</t>
  </si>
  <si>
    <t>MAEC couverture - pesticides - grandes cultures 3</t>
  </si>
  <si>
    <t>MAEC couverture - pesticides - grandes cultures 3 / exploitations légumières</t>
  </si>
  <si>
    <t xml:space="preserve">MAEC viticulture - gestion quantitative </t>
  </si>
  <si>
    <t>MAEC viticulture - gestion quantitative - lutte biologique - herbicides</t>
  </si>
  <si>
    <t xml:space="preserve">MAEC arboriculture - gestion quantitative </t>
  </si>
  <si>
    <t>MAEC arboriculture - gestion quantitative - lutte biologique - herbicides</t>
  </si>
  <si>
    <t>MAEC élevages d'herbivores 1</t>
  </si>
  <si>
    <t>MAEC élevages d'herbivores 2</t>
  </si>
  <si>
    <t>MAEC élevages d'herbivores 3</t>
  </si>
  <si>
    <t>MAEC protection des espèces 1</t>
  </si>
  <si>
    <t>MAEC protection des espèces 2</t>
  </si>
  <si>
    <t>MAEC protection des espèces 3</t>
  </si>
  <si>
    <t>MAEC protection des espèces 4</t>
  </si>
  <si>
    <t>MAEC élevages de monogastriques</t>
  </si>
  <si>
    <t>MAEC gestion des roselières</t>
  </si>
  <si>
    <t>MAEC préservation des milieux humides</t>
  </si>
  <si>
    <t>MAEC préservation des milieux humides / amélioration de la gestion par le pâturage</t>
  </si>
  <si>
    <t>MAEC préservation des milieux humides / gestion des espèces exotiques envahissantes</t>
  </si>
  <si>
    <t xml:space="preserve">MAEC surfaces herbagères et pastorales </t>
  </si>
  <si>
    <t>MAEC amélioration de la gestion des surfaces herbagères et pastorales par le pâturage</t>
  </si>
  <si>
    <t>MAEC création de couverts d'intérêt faunistique et floristique</t>
  </si>
  <si>
    <t>MAEC création de prairies</t>
  </si>
  <si>
    <t>MAEC maintien de l'ouverture des milieux</t>
  </si>
  <si>
    <t>MAEC maintien de l'ouverture des milieux - amélioration de la gestion par le pâturage</t>
  </si>
  <si>
    <t>MAEC entretien durable des infrastructures agro-écologiques - ligneux</t>
  </si>
  <si>
    <t>MAEC entretien durable des infrastructures agro-écologiques - mares</t>
  </si>
  <si>
    <t>MAEC entretien durable des infrastructures agro-écologiques -mares</t>
  </si>
  <si>
    <t>MAEC entretien durable des infrastructures agro-écologiques - fossés</t>
  </si>
  <si>
    <r>
      <t xml:space="preserve">Enjeu de la MAEC :
</t>
    </r>
    <r>
      <rPr>
        <i/>
        <sz val="10"/>
        <rFont val="Arial"/>
        <family val="2"/>
        <charset val="1"/>
      </rPr>
      <t xml:space="preserve">À renseigner obligatoirement
- Eau
- Biodiversité
- Sol
- Bien-être animal
</t>
    </r>
  </si>
  <si>
    <t>MAEC herbicides - grandes cultures 1</t>
  </si>
  <si>
    <t>MAEC herbicides - grandes cultures 1/ exploitations légumières</t>
  </si>
  <si>
    <t>MAEC Eau - Pesticides - Grandes cultures 1</t>
  </si>
  <si>
    <t>MAEC Eau - Pesticides - Grandes cultures 1/ exloitations legumières</t>
  </si>
  <si>
    <t xml:space="preserve"> MAEC Eau - Pesticides - Grandes cultures 1 / exploitations légumières</t>
  </si>
  <si>
    <t>MAEC couverture - herbicides - grandes cultures 1</t>
  </si>
  <si>
    <t>MAEC couverture - herbicides - grandes cultures 1 / exploitations légumières</t>
  </si>
  <si>
    <t>MAEC couverture - pesticides - grandes cultures 1</t>
  </si>
  <si>
    <t>MAEC couverture - pesticides - grandes cultures 1 / exploitations légumières</t>
  </si>
  <si>
    <t>MAEC Sol - Semis direct 1</t>
  </si>
  <si>
    <t>MAEC Sol - Semis direct 2</t>
  </si>
  <si>
    <t>MAEC préservation des milieux humides / maintien en eau des zones de basses prairies</t>
  </si>
  <si>
    <t>MAEC Biodiversité - Maintien de l'irrigation gravitaire traditionnelle</t>
  </si>
  <si>
    <t>MAEC Biodiversité - Maintien de l'irrigation gravitaire traditionnelle - Ajustement de la pression de pâturage</t>
  </si>
  <si>
    <r>
      <rPr>
        <b/>
        <i/>
        <sz val="10"/>
        <rFont val="Arial"/>
        <family val="2"/>
      </rPr>
      <t>IDF_</t>
    </r>
    <r>
      <rPr>
        <i/>
        <sz val="10"/>
        <rFont val="Arial"/>
        <family val="2"/>
        <charset val="1"/>
      </rPr>
      <t>PPPP_MMM</t>
    </r>
  </si>
  <si>
    <r>
      <t xml:space="preserve">Nb prévisionnel d’unités (ha, ml, éléments) à engager </t>
    </r>
    <r>
      <rPr>
        <b/>
        <sz val="10"/>
        <color rgb="FFFF0000"/>
        <rFont val="Arial"/>
        <family val="2"/>
      </rPr>
      <t>en 2023</t>
    </r>
  </si>
  <si>
    <r>
      <t xml:space="preserve">Nb prévisionnel d’unités (ha, ml, éléments) à engager </t>
    </r>
    <r>
      <rPr>
        <b/>
        <sz val="10"/>
        <color rgb="FFFF0000"/>
        <rFont val="Arial"/>
        <family val="2"/>
      </rPr>
      <t>sur 2023-2027</t>
    </r>
  </si>
  <si>
    <t xml:space="preserve">Choix de la MAEC 2023-2027
</t>
  </si>
  <si>
    <t>Réservé à la DRIAAF</t>
  </si>
  <si>
    <t xml:space="preserve">Codes de la (des) MAEC 2015-2022 correspondante(s) si existante </t>
  </si>
  <si>
    <t xml:space="preserve">Financeurs : MASA : ministère de l’agriculture et de la souveraineté alimentaire ; AESN : agence de l'Eau Seine Normandie </t>
  </si>
  <si>
    <r>
      <t xml:space="preserve">Seul l’onglet « Budget » est à compléter, en renseignant avec soin l’ensemble des informations demandées.
Au-delà de l’estimation prévisionnelle du nombre d’exploitations susceptibles de souscrire des MAEC et des surfaces correspondantes, qui ne peut être que très approximative à ce stade, l’opérateur doit :
- lister l’ensemble des MAEC proposées dans le PAEC, selon leur niveau d’exigences avec leur niveau de rémunération
Pour les besoins de l’exercice, le taux de cofinancement FEADER à retenir est de 80 % dans tous les cas.
</t>
    </r>
    <r>
      <rPr>
        <b/>
        <u/>
        <sz val="10"/>
        <rFont val="Arial"/>
        <family val="2"/>
      </rPr>
      <t xml:space="preserve">Comment remplir le tableau ?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- Remplir </t>
    </r>
    <r>
      <rPr>
        <b/>
        <sz val="10"/>
        <color rgb="FFFF0000"/>
        <rFont val="Arial"/>
        <family val="2"/>
      </rPr>
      <t xml:space="preserve">les cases jaunes uniquement </t>
    </r>
    <r>
      <rPr>
        <b/>
        <sz val="10"/>
        <rFont val="Arial"/>
        <family val="2"/>
      </rPr>
      <t>en choisissant le numéro de la MAEC (en se basant sur l'onglet 3 "Liste MAEC").
Indiquer ensuite les prévisionnels d'engagements (2023 et 2023-2027), les renouvellements, les prévisionnels de contractualisation en terme de surface (2023 et 2023-2027), les codes MAEC si MAEC existantes lors de la précédente programmation.</t>
    </r>
    <r>
      <rPr>
        <sz val="10"/>
        <rFont val="Arial"/>
        <family val="2"/>
        <charset val="1"/>
      </rPr>
      <t xml:space="preserve">
</t>
    </r>
    <r>
      <rPr>
        <u/>
        <sz val="10"/>
        <rFont val="Arial"/>
        <family val="2"/>
      </rPr>
      <t>Les cellules grisées se remplissent automatiquement.</t>
    </r>
    <r>
      <rPr>
        <sz val="10"/>
        <rFont val="Arial"/>
        <family val="2"/>
        <charset val="1"/>
      </rPr>
      <t xml:space="preserve">
Merci de prévoir 1 ligne par niveau d’exigences
</t>
    </r>
    <r>
      <rPr>
        <b/>
        <sz val="10"/>
        <rFont val="Arial"/>
        <family val="2"/>
      </rPr>
      <t xml:space="preserve">L’onglet « Liste_MAEC » (à ne pas modifier) comporte la liste de toutes les MAEC mobilisables, seules ou en cumul, selon leur niveau 
</t>
    </r>
    <r>
      <rPr>
        <sz val="10"/>
        <rFont val="Arial"/>
        <family val="2"/>
        <charset val="1"/>
      </rPr>
      <t xml:space="preserve">
</t>
    </r>
    <r>
      <rPr>
        <i/>
        <sz val="9"/>
        <rFont val="Arial"/>
        <family val="2"/>
      </rPr>
      <t xml:space="preserve">Pour info :
</t>
    </r>
    <r>
      <rPr>
        <i/>
        <u/>
        <sz val="9"/>
        <rFont val="Arial"/>
        <family val="2"/>
      </rPr>
      <t>Codes de la (des) MAEC 2015-2022 correspondante(s)</t>
    </r>
    <r>
      <rPr>
        <i/>
        <sz val="9"/>
        <rFont val="Arial"/>
        <family val="2"/>
      </rPr>
      <t> :
Utiliser le code d’identification de la MAEC (figurant sur la notice de la mesure), dont la structure est RR_PPPP_MMMM, avec :
RR = code du PDR (IDF)
PPPP = code du PAEC
MMMM = code de la MAEC</t>
    </r>
    <r>
      <rPr>
        <sz val="10"/>
        <rFont val="Arial"/>
        <family val="2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</si>
</sst>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%"/>
    <numFmt numFmtId="165" formatCode="0.0%"/>
  </numFmts>
  <fonts count="16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6D"/>
        <bgColor rgb="FFFFFFA6"/>
      </patternFill>
    </fill>
    <fill>
      <patternFill patternType="solid">
        <fgColor rgb="FFDDDDDD"/>
        <bgColor rgb="FFE8F2A1"/>
      </patternFill>
    </fill>
    <fill>
      <patternFill patternType="solid">
        <fgColor rgb="FFB4C7DC"/>
        <bgColor rgb="FFAADCF7"/>
      </patternFill>
    </fill>
    <fill>
      <patternFill patternType="solid">
        <fgColor rgb="FFE8F2A1"/>
        <bgColor rgb="FFFFFFA6"/>
      </patternFill>
    </fill>
    <fill>
      <patternFill patternType="solid">
        <fgColor rgb="FFFFFF00"/>
        <bgColor rgb="FFFFFF6D"/>
      </patternFill>
    </fill>
    <fill>
      <patternFill patternType="solid">
        <fgColor rgb="FFAADCF7"/>
        <bgColor rgb="FFB4C7DC"/>
      </patternFill>
    </fill>
    <fill>
      <patternFill patternType="solid">
        <fgColor rgb="FFFFDE59"/>
        <bgColor rgb="FFFFFF6D"/>
      </patternFill>
    </fill>
    <fill>
      <patternFill patternType="solid">
        <fgColor theme="0"/>
        <bgColor rgb="FFE8F2A1"/>
      </patternFill>
    </fill>
    <fill>
      <patternFill patternType="solid">
        <fgColor theme="5" tint="0.39997558519241921"/>
        <bgColor rgb="FFB4C7DC"/>
      </patternFill>
    </fill>
    <fill>
      <patternFill patternType="solid">
        <fgColor theme="8" tint="0.59999389629810485"/>
        <bgColor rgb="FFFFFFA6"/>
      </patternFill>
    </fill>
    <fill>
      <patternFill patternType="solid">
        <fgColor theme="8" tint="0.59999389629810485"/>
        <bgColor rgb="FFE8F2A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AADCF7"/>
      </patternFill>
    </fill>
    <fill>
      <patternFill patternType="solid">
        <fgColor theme="0" tint="-0.14999847407452621"/>
        <bgColor rgb="FFE8F2A1"/>
      </patternFill>
    </fill>
    <fill>
      <patternFill patternType="solid">
        <fgColor rgb="FFFFFF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8F2A1"/>
      </patternFill>
    </fill>
    <fill>
      <patternFill patternType="solid">
        <fgColor rgb="FFFFFF00"/>
        <bgColor rgb="FFFFFFA6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Border="0" applyProtection="0"/>
  </cellStyleXfs>
  <cellXfs count="6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4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3" fontId="0" fillId="0" borderId="0" xfId="0" applyNumberFormat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7" borderId="1" xfId="0" applyFont="1" applyFill="1" applyBorder="1"/>
    <xf numFmtId="3" fontId="0" fillId="7" borderId="1" xfId="0" applyNumberFormat="1" applyFont="1" applyFill="1" applyBorder="1"/>
    <xf numFmtId="0" fontId="0" fillId="0" borderId="0" xfId="0" applyFont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5" borderId="1" xfId="0" applyFont="1" applyFill="1" applyBorder="1"/>
    <xf numFmtId="3" fontId="0" fillId="5" borderId="1" xfId="0" applyNumberFormat="1" applyFont="1" applyFill="1" applyBorder="1"/>
    <xf numFmtId="3" fontId="0" fillId="0" borderId="0" xfId="0" applyNumberFormat="1" applyFont="1"/>
    <xf numFmtId="0" fontId="0" fillId="9" borderId="0" xfId="0" applyFont="1" applyFill="1" applyBorder="1" applyAlignment="1" applyProtection="1">
      <alignment vertical="center" wrapText="1"/>
      <protection locked="0"/>
    </xf>
    <xf numFmtId="0" fontId="0" fillId="10" borderId="1" xfId="0" applyFont="1" applyFill="1" applyBorder="1"/>
    <xf numFmtId="3" fontId="0" fillId="10" borderId="1" xfId="0" applyNumberFormat="1" applyFont="1" applyFill="1" applyBorder="1"/>
    <xf numFmtId="0" fontId="10" fillId="4" borderId="1" xfId="0" applyFont="1" applyFill="1" applyBorder="1" applyAlignment="1">
      <alignment vertical="center" wrapText="1"/>
    </xf>
    <xf numFmtId="0" fontId="0" fillId="11" borderId="1" xfId="0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3" fontId="0" fillId="11" borderId="1" xfId="0" applyNumberFormat="1" applyFill="1" applyBorder="1" applyAlignment="1">
      <alignment vertical="center" wrapText="1"/>
    </xf>
    <xf numFmtId="3" fontId="0" fillId="12" borderId="1" xfId="0" applyNumberForma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14" borderId="2" xfId="0" applyFont="1" applyFill="1" applyBorder="1" applyAlignment="1" applyProtection="1">
      <alignment horizontal="center" vertical="center" wrapText="1"/>
      <protection locked="0"/>
    </xf>
    <xf numFmtId="0" fontId="3" fillId="14" borderId="1" xfId="0" applyFont="1" applyFill="1" applyBorder="1" applyAlignment="1" applyProtection="1">
      <alignment horizontal="left" vertical="top" wrapText="1"/>
      <protection locked="0"/>
    </xf>
    <xf numFmtId="0" fontId="3" fillId="14" borderId="1" xfId="0" applyFont="1" applyFill="1" applyBorder="1" applyAlignment="1" applyProtection="1">
      <alignment horizontal="center" vertical="top" wrapText="1"/>
      <protection locked="0"/>
    </xf>
    <xf numFmtId="0" fontId="2" fillId="15" borderId="1" xfId="0" applyFont="1" applyFill="1" applyBorder="1" applyAlignment="1">
      <alignment vertical="center" wrapText="1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0" fontId="0" fillId="16" borderId="1" xfId="0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3" fillId="17" borderId="1" xfId="0" applyFont="1" applyFill="1" applyBorder="1" applyAlignment="1" applyProtection="1">
      <alignment horizontal="center" vertical="top" wrapText="1"/>
      <protection locked="0"/>
    </xf>
    <xf numFmtId="0" fontId="3" fillId="18" borderId="1" xfId="0" applyFont="1" applyFill="1" applyBorder="1" applyAlignment="1">
      <alignment horizontal="center" vertical="top" wrapText="1"/>
    </xf>
    <xf numFmtId="0" fontId="0" fillId="19" borderId="0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Alignment="1">
      <alignment horizontal="center" vertical="center" wrapText="1"/>
    </xf>
    <xf numFmtId="0" fontId="0" fillId="19" borderId="0" xfId="0" applyFont="1" applyFill="1" applyAlignment="1">
      <alignment vertical="center" wrapText="1"/>
    </xf>
    <xf numFmtId="0" fontId="0" fillId="20" borderId="1" xfId="0" applyFill="1" applyBorder="1" applyAlignment="1">
      <alignment vertical="center" wrapText="1"/>
    </xf>
    <xf numFmtId="3" fontId="0" fillId="20" borderId="1" xfId="0" applyNumberFormat="1" applyFill="1" applyBorder="1" applyAlignment="1">
      <alignment vertical="center" wrapText="1"/>
    </xf>
    <xf numFmtId="0" fontId="0" fillId="20" borderId="1" xfId="0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E8F2A1"/>
      <rgbColor rgb="FFCCFFFF"/>
      <rgbColor rgb="FF660066"/>
      <rgbColor rgb="FFFF8080"/>
      <rgbColor rgb="FF0066CC"/>
      <rgbColor rgb="FFDDDDDD"/>
      <rgbColor rgb="FF000080"/>
      <rgbColor rgb="FFFF00FF"/>
      <rgbColor rgb="FFFFFF6D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AADCF7"/>
      <rgbColor rgb="FFFF99CC"/>
      <rgbColor rgb="FFCC99FF"/>
      <rgbColor rgb="FFFFDE5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90" zoomScaleNormal="90" workbookViewId="0">
      <selection sqref="A1:J65"/>
    </sheetView>
  </sheetViews>
  <sheetFormatPr baseColWidth="10" defaultColWidth="9.140625" defaultRowHeight="12.75" x14ac:dyDescent="0.2"/>
  <cols>
    <col min="1" max="1025" width="11.5703125"/>
  </cols>
  <sheetData>
    <row r="1" spans="1:10" ht="12.75" customHeight="1" x14ac:dyDescent="0.2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x14ac:dyDescent="0.2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x14ac:dyDescent="0.2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x14ac:dyDescent="0.2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x14ac:dyDescent="0.2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</row>
  </sheetData>
  <mergeCells count="1">
    <mergeCell ref="A1:J6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X42"/>
  <sheetViews>
    <sheetView topLeftCell="A5" zoomScaleNormal="100" workbookViewId="0">
      <selection activeCell="A8" sqref="A8:A41"/>
    </sheetView>
  </sheetViews>
  <sheetFormatPr baseColWidth="10" defaultColWidth="9.140625" defaultRowHeight="12.75" x14ac:dyDescent="0.2"/>
  <cols>
    <col min="1" max="1" width="10.7109375" customWidth="1"/>
    <col min="2" max="2" width="18" customWidth="1"/>
    <col min="3" max="3" width="32.140625" customWidth="1"/>
    <col min="4" max="6" width="10.7109375" customWidth="1"/>
    <col min="7" max="7" width="19" customWidth="1"/>
    <col min="8" max="1013" width="10.7109375" customWidth="1"/>
  </cols>
  <sheetData>
    <row r="1" spans="1:1012" ht="28.35" customHeight="1" x14ac:dyDescent="0.2">
      <c r="A1" s="47" t="s">
        <v>0</v>
      </c>
      <c r="B1" s="47"/>
      <c r="C1" s="47"/>
      <c r="D1" s="60"/>
      <c r="E1" s="60"/>
      <c r="F1" s="60"/>
      <c r="G1" s="35"/>
      <c r="H1" s="48" t="s">
        <v>1</v>
      </c>
      <c r="I1" s="48"/>
      <c r="J1" s="61"/>
      <c r="K1" s="61"/>
      <c r="L1" s="62"/>
      <c r="M1" s="62"/>
      <c r="N1" s="62"/>
      <c r="O1" s="62"/>
    </row>
    <row r="2" spans="1:1012" ht="23.85" customHeight="1" x14ac:dyDescent="0.2">
      <c r="A2" s="2"/>
      <c r="B2" s="2"/>
      <c r="C2" s="2"/>
      <c r="D2" s="1"/>
      <c r="E2" s="3"/>
      <c r="F2" s="3"/>
      <c r="H2" s="3"/>
      <c r="I2" s="3"/>
      <c r="J2" s="3"/>
      <c r="K2" s="3"/>
      <c r="L2" s="49" t="s">
        <v>105</v>
      </c>
      <c r="M2" s="49"/>
      <c r="N2" s="49"/>
      <c r="O2" s="49"/>
      <c r="P2" s="49"/>
      <c r="Q2" s="49"/>
      <c r="R2" s="49"/>
      <c r="S2" s="49"/>
    </row>
    <row r="3" spans="1:1012" ht="88.5" customHeight="1" x14ac:dyDescent="0.2">
      <c r="A3" s="4"/>
      <c r="B3" s="50" t="s">
        <v>2</v>
      </c>
      <c r="C3" s="50"/>
      <c r="D3" s="50"/>
      <c r="G3" s="1"/>
      <c r="L3" s="46" t="s">
        <v>2</v>
      </c>
      <c r="M3" s="46"/>
      <c r="N3" s="46"/>
      <c r="O3" s="46"/>
      <c r="P3" s="46"/>
      <c r="Q3" s="46"/>
      <c r="R3" s="46"/>
      <c r="S3" s="46"/>
      <c r="ALV3" s="5"/>
      <c r="ALW3" s="5"/>
      <c r="ALX3" s="5"/>
    </row>
    <row r="4" spans="1:1012" ht="243" customHeight="1" x14ac:dyDescent="0.2">
      <c r="A4" s="58" t="s">
        <v>3</v>
      </c>
      <c r="B4" s="52" t="s">
        <v>102</v>
      </c>
      <c r="C4" s="51" t="s">
        <v>84</v>
      </c>
      <c r="D4" s="6" t="s">
        <v>7</v>
      </c>
      <c r="E4" s="59" t="s">
        <v>8</v>
      </c>
      <c r="F4" s="59" t="s">
        <v>9</v>
      </c>
      <c r="G4" s="59" t="s">
        <v>104</v>
      </c>
      <c r="H4" s="59" t="s">
        <v>10</v>
      </c>
      <c r="I4" s="59" t="s">
        <v>100</v>
      </c>
      <c r="J4" s="59" t="s">
        <v>11</v>
      </c>
      <c r="K4" s="59" t="s">
        <v>101</v>
      </c>
      <c r="L4" s="6" t="s">
        <v>12</v>
      </c>
      <c r="M4" s="56" t="s">
        <v>13</v>
      </c>
      <c r="N4" s="57" t="s">
        <v>14</v>
      </c>
      <c r="O4" s="56" t="s">
        <v>15</v>
      </c>
      <c r="P4" s="56" t="s">
        <v>16</v>
      </c>
      <c r="Q4" s="57" t="s">
        <v>17</v>
      </c>
      <c r="R4" s="56" t="s">
        <v>18</v>
      </c>
      <c r="S4" s="6" t="s">
        <v>103</v>
      </c>
      <c r="ALV4" s="7"/>
      <c r="ALW4" s="7"/>
      <c r="ALX4" s="7"/>
    </row>
    <row r="5" spans="1:1012" ht="25.5" x14ac:dyDescent="0.2">
      <c r="A5" s="8">
        <v>17</v>
      </c>
      <c r="B5" s="53" t="str">
        <f>IFERROR(VLOOKUP($A5,Liste_MAEC!$A$2:$F$76,3,0),"")</f>
        <v>MAEC pesticides - grandes cultures 2</v>
      </c>
      <c r="C5" s="54" t="str">
        <f>IF(ISBLANK(A5), " ", IF(A5&lt;49,"Eau",(IF(A5&lt;51,"Sol",(IF(A5&lt;55,"Bien-être animal", IF(A5&lt;75,"Biodiversité", " " )))))))</f>
        <v>Eau</v>
      </c>
      <c r="D5" s="53">
        <f>IFERROR(VLOOKUP($A5,Liste_MAEC!$A$2:$F$76,6,0),"")</f>
        <v>201</v>
      </c>
      <c r="E5" s="9">
        <v>10</v>
      </c>
      <c r="F5" s="9">
        <v>2</v>
      </c>
      <c r="G5" s="38" t="s">
        <v>99</v>
      </c>
      <c r="H5" s="10">
        <v>30</v>
      </c>
      <c r="I5" s="10">
        <v>300</v>
      </c>
      <c r="J5" s="10">
        <v>80</v>
      </c>
      <c r="K5" s="10">
        <v>1500</v>
      </c>
      <c r="L5" s="10">
        <f t="shared" ref="L5:L41" si="0">IFERROR(D5*I5*5,"")</f>
        <v>301500</v>
      </c>
      <c r="M5" s="11">
        <f xml:space="preserve"> IF(ISBLANK(A5), " ", 0.8)</f>
        <v>0.8</v>
      </c>
      <c r="N5" s="10">
        <f t="shared" ref="N5:N41" si="1">IFERROR(L5*M5,"")</f>
        <v>241200</v>
      </c>
      <c r="O5" s="11" t="str">
        <f xml:space="preserve"> IF(ISBLANK(A5), " ", "AESN ou MASA")</f>
        <v>AESN ou MASA</v>
      </c>
      <c r="P5" s="11">
        <f xml:space="preserve"> IF(ISBLANK(A5), " ", 0.2)</f>
        <v>0.2</v>
      </c>
      <c r="Q5" s="10">
        <f t="shared" ref="Q5:Q41" si="2">IFERROR(L5*P5,"")</f>
        <v>60300</v>
      </c>
      <c r="R5" s="9"/>
      <c r="S5" s="9"/>
      <c r="ALV5" s="12"/>
      <c r="ALW5" s="12"/>
      <c r="ALX5" s="12"/>
    </row>
    <row r="6" spans="1:1012" ht="25.5" x14ac:dyDescent="0.2">
      <c r="A6" s="8">
        <v>50</v>
      </c>
      <c r="B6" s="53" t="str">
        <f>IFERROR(VLOOKUP($A6,Liste_MAEC!$A$2:$F$76,3,0),"")</f>
        <v>MAEC Sol - Semis direct 2</v>
      </c>
      <c r="C6" s="54" t="str">
        <f t="shared" ref="C6:C13" si="3">IF(ISBLANK(A6), " ", IF(A6&lt;49,"Eau",(IF(A6&lt;51,"Sol",(IF(A6&lt;55,"Bien-être animal", IF(A6&lt;75,"Biodiversité", " " )))))))</f>
        <v>Sol</v>
      </c>
      <c r="D6" s="53">
        <f>IFERROR(VLOOKUP($A6,Liste_MAEC!$A$2:$F$76,6,0),"")</f>
        <v>158</v>
      </c>
      <c r="E6" s="13">
        <v>10</v>
      </c>
      <c r="F6" s="13">
        <v>0</v>
      </c>
      <c r="G6" s="38" t="s">
        <v>99</v>
      </c>
      <c r="H6" s="10">
        <v>40</v>
      </c>
      <c r="I6" s="10">
        <v>4000</v>
      </c>
      <c r="J6" s="10">
        <v>0</v>
      </c>
      <c r="K6" s="10">
        <v>2000</v>
      </c>
      <c r="L6" s="10">
        <f t="shared" si="0"/>
        <v>3160000</v>
      </c>
      <c r="M6" s="11">
        <f t="shared" ref="M6:M41" si="4" xml:space="preserve"> IF(ISBLANK(A6), " ", 0.8)</f>
        <v>0.8</v>
      </c>
      <c r="N6" s="10">
        <f t="shared" si="1"/>
        <v>2528000</v>
      </c>
      <c r="O6" s="11" t="str">
        <f t="shared" ref="O6:O41" si="5" xml:space="preserve"> IF(ISBLANK(A6), " ", "AESN ou MASA")</f>
        <v>AESN ou MASA</v>
      </c>
      <c r="P6" s="11">
        <f t="shared" ref="P6:P41" si="6" xml:space="preserve"> IF(ISBLANK(A6), " ", 0.2)</f>
        <v>0.2</v>
      </c>
      <c r="Q6" s="10">
        <f t="shared" si="2"/>
        <v>632000</v>
      </c>
      <c r="R6" s="13"/>
      <c r="S6" s="9"/>
    </row>
    <row r="7" spans="1:1012" ht="51" x14ac:dyDescent="0.2">
      <c r="A7" s="39">
        <v>65</v>
      </c>
      <c r="B7" s="53" t="str">
        <f>IFERROR(VLOOKUP($A7,Liste_MAEC!$A$2:$F$76,3,0),"")</f>
        <v>MAEC création de couverts d'intérêt faunistique et floristique</v>
      </c>
      <c r="C7" s="54" t="str">
        <f t="shared" si="3"/>
        <v>Biodiversité</v>
      </c>
      <c r="D7" s="55">
        <f>IFERROR(VLOOKUP($A7,Liste_MAEC!$A$2:$F$76,6,0),"")</f>
        <v>652</v>
      </c>
      <c r="E7" s="41">
        <v>25</v>
      </c>
      <c r="F7" s="41">
        <v>10</v>
      </c>
      <c r="G7" s="38" t="s">
        <v>99</v>
      </c>
      <c r="H7" s="43">
        <v>60</v>
      </c>
      <c r="I7" s="43">
        <v>100</v>
      </c>
      <c r="J7" s="43">
        <v>40</v>
      </c>
      <c r="K7" s="43">
        <v>450</v>
      </c>
      <c r="L7" s="44">
        <f t="shared" si="0"/>
        <v>326000</v>
      </c>
      <c r="M7" s="11">
        <f t="shared" si="4"/>
        <v>0.8</v>
      </c>
      <c r="N7" s="44">
        <f t="shared" si="1"/>
        <v>260800</v>
      </c>
      <c r="O7" s="11" t="str">
        <f t="shared" si="5"/>
        <v>AESN ou MASA</v>
      </c>
      <c r="P7" s="11">
        <f t="shared" si="6"/>
        <v>0.2</v>
      </c>
      <c r="Q7" s="44">
        <f t="shared" si="2"/>
        <v>65200</v>
      </c>
      <c r="R7" s="42"/>
      <c r="S7" s="40"/>
    </row>
    <row r="8" spans="1:1012" x14ac:dyDescent="0.2">
      <c r="A8" s="65"/>
      <c r="B8" s="53" t="str">
        <f>IFERROR(VLOOKUP($A8,Liste_MAEC!$A$2:$F$76,3,0),"")</f>
        <v/>
      </c>
      <c r="C8" s="54" t="str">
        <f t="shared" si="3"/>
        <v xml:space="preserve"> </v>
      </c>
      <c r="D8" s="55" t="str">
        <f>IFERROR(VLOOKUP($A8,Liste_MAEC!$A$2:$F$76,6,0),"")</f>
        <v/>
      </c>
      <c r="E8" s="63"/>
      <c r="F8" s="63"/>
      <c r="G8" s="63"/>
      <c r="H8" s="64"/>
      <c r="I8" s="64"/>
      <c r="J8" s="64"/>
      <c r="K8" s="64"/>
      <c r="L8" s="44" t="str">
        <f t="shared" si="0"/>
        <v/>
      </c>
      <c r="M8" s="11" t="str">
        <f t="shared" si="4"/>
        <v xml:space="preserve"> </v>
      </c>
      <c r="N8" s="16" t="str">
        <f t="shared" si="1"/>
        <v/>
      </c>
      <c r="O8" s="11" t="str">
        <f t="shared" si="5"/>
        <v xml:space="preserve"> </v>
      </c>
      <c r="P8" s="11" t="str">
        <f t="shared" si="6"/>
        <v xml:space="preserve"> </v>
      </c>
      <c r="Q8" s="16" t="str">
        <f t="shared" si="2"/>
        <v/>
      </c>
      <c r="R8" s="15"/>
      <c r="S8" s="14"/>
    </row>
    <row r="9" spans="1:1012" x14ac:dyDescent="0.2">
      <c r="A9" s="65"/>
      <c r="B9" s="53" t="str">
        <f>IFERROR(VLOOKUP($A9,Liste_MAEC!$A$2:$F$76,3,0),"")</f>
        <v/>
      </c>
      <c r="C9" s="54" t="str">
        <f t="shared" si="3"/>
        <v xml:space="preserve"> </v>
      </c>
      <c r="D9" s="55" t="str">
        <f>IFERROR(VLOOKUP($A9,Liste_MAEC!$A$2:$F$76,6,0),"")</f>
        <v/>
      </c>
      <c r="E9" s="63"/>
      <c r="F9" s="63"/>
      <c r="G9" s="63"/>
      <c r="H9" s="64"/>
      <c r="I9" s="64"/>
      <c r="J9" s="64"/>
      <c r="K9" s="64"/>
      <c r="L9" s="44" t="str">
        <f t="shared" si="0"/>
        <v/>
      </c>
      <c r="M9" s="11" t="str">
        <f t="shared" si="4"/>
        <v xml:space="preserve"> </v>
      </c>
      <c r="N9" s="16" t="str">
        <f t="shared" si="1"/>
        <v/>
      </c>
      <c r="O9" s="11" t="str">
        <f t="shared" si="5"/>
        <v xml:space="preserve"> </v>
      </c>
      <c r="P9" s="11" t="str">
        <f t="shared" si="6"/>
        <v xml:space="preserve"> </v>
      </c>
      <c r="Q9" s="16" t="str">
        <f t="shared" si="2"/>
        <v/>
      </c>
      <c r="R9" s="15"/>
      <c r="S9" s="14"/>
    </row>
    <row r="10" spans="1:1012" x14ac:dyDescent="0.2">
      <c r="A10" s="65"/>
      <c r="B10" s="53" t="str">
        <f>IFERROR(VLOOKUP($A10,Liste_MAEC!$A$2:$F$76,3,0),"")</f>
        <v/>
      </c>
      <c r="C10" s="54" t="str">
        <f t="shared" si="3"/>
        <v xml:space="preserve"> </v>
      </c>
      <c r="D10" s="55" t="str">
        <f>IFERROR(VLOOKUP($A10,Liste_MAEC!$A$2:$F$76,6,0),"")</f>
        <v/>
      </c>
      <c r="E10" s="63"/>
      <c r="F10" s="63"/>
      <c r="G10" s="63"/>
      <c r="H10" s="64"/>
      <c r="I10" s="64"/>
      <c r="J10" s="64"/>
      <c r="K10" s="64"/>
      <c r="L10" s="44" t="str">
        <f t="shared" si="0"/>
        <v/>
      </c>
      <c r="M10" s="11" t="str">
        <f t="shared" si="4"/>
        <v xml:space="preserve"> </v>
      </c>
      <c r="N10" s="16" t="str">
        <f t="shared" si="1"/>
        <v/>
      </c>
      <c r="O10" s="11" t="str">
        <f t="shared" si="5"/>
        <v xml:space="preserve"> </v>
      </c>
      <c r="P10" s="11" t="str">
        <f t="shared" si="6"/>
        <v xml:space="preserve"> </v>
      </c>
      <c r="Q10" s="16" t="str">
        <f t="shared" si="2"/>
        <v/>
      </c>
      <c r="R10" s="15"/>
      <c r="S10" s="14"/>
    </row>
    <row r="11" spans="1:1012" x14ac:dyDescent="0.2">
      <c r="A11" s="65"/>
      <c r="B11" s="53" t="str">
        <f>IFERROR(VLOOKUP($A11,Liste_MAEC!$A$2:$F$76,3,0),"")</f>
        <v/>
      </c>
      <c r="C11" s="54" t="str">
        <f t="shared" si="3"/>
        <v xml:space="preserve"> </v>
      </c>
      <c r="D11" s="55" t="str">
        <f>IFERROR(VLOOKUP($A11,Liste_MAEC!$A$2:$F$76,6,0),"")</f>
        <v/>
      </c>
      <c r="E11" s="63"/>
      <c r="F11" s="63"/>
      <c r="G11" s="63"/>
      <c r="H11" s="64"/>
      <c r="I11" s="64"/>
      <c r="J11" s="64"/>
      <c r="K11" s="64"/>
      <c r="L11" s="44" t="str">
        <f t="shared" si="0"/>
        <v/>
      </c>
      <c r="M11" s="11" t="str">
        <f t="shared" si="4"/>
        <v xml:space="preserve"> </v>
      </c>
      <c r="N11" s="16" t="str">
        <f t="shared" si="1"/>
        <v/>
      </c>
      <c r="O11" s="11" t="str">
        <f t="shared" si="5"/>
        <v xml:space="preserve"> </v>
      </c>
      <c r="P11" s="11" t="str">
        <f t="shared" si="6"/>
        <v xml:space="preserve"> </v>
      </c>
      <c r="Q11" s="16" t="str">
        <f t="shared" si="2"/>
        <v/>
      </c>
      <c r="R11" s="15"/>
      <c r="S11" s="14"/>
    </row>
    <row r="12" spans="1:1012" x14ac:dyDescent="0.2">
      <c r="A12" s="65"/>
      <c r="B12" s="53" t="str">
        <f>IFERROR(VLOOKUP($A12,Liste_MAEC!$A$2:$F$76,3,0),"")</f>
        <v/>
      </c>
      <c r="C12" s="54" t="str">
        <f t="shared" si="3"/>
        <v xml:space="preserve"> </v>
      </c>
      <c r="D12" s="55" t="str">
        <f>IFERROR(VLOOKUP($A12,Liste_MAEC!$A$2:$F$76,6,0),"")</f>
        <v/>
      </c>
      <c r="E12" s="63"/>
      <c r="F12" s="63"/>
      <c r="G12" s="63"/>
      <c r="H12" s="64"/>
      <c r="I12" s="64"/>
      <c r="J12" s="64"/>
      <c r="K12" s="64"/>
      <c r="L12" s="44" t="str">
        <f t="shared" si="0"/>
        <v/>
      </c>
      <c r="M12" s="11" t="str">
        <f t="shared" si="4"/>
        <v xml:space="preserve"> </v>
      </c>
      <c r="N12" s="16" t="str">
        <f t="shared" si="1"/>
        <v/>
      </c>
      <c r="O12" s="11" t="str">
        <f t="shared" si="5"/>
        <v xml:space="preserve"> </v>
      </c>
      <c r="P12" s="11" t="str">
        <f t="shared" si="6"/>
        <v xml:space="preserve"> </v>
      </c>
      <c r="Q12" s="16" t="str">
        <f t="shared" si="2"/>
        <v/>
      </c>
      <c r="R12" s="15"/>
      <c r="S12" s="14"/>
    </row>
    <row r="13" spans="1:1012" x14ac:dyDescent="0.2">
      <c r="A13" s="65"/>
      <c r="B13" s="53" t="str">
        <f>IFERROR(VLOOKUP($A13,Liste_MAEC!$A$2:$F$76,3,0),"")</f>
        <v/>
      </c>
      <c r="C13" s="54" t="str">
        <f t="shared" si="3"/>
        <v xml:space="preserve"> </v>
      </c>
      <c r="D13" s="55" t="str">
        <f>IFERROR(VLOOKUP($A13,Liste_MAEC!$A$2:$F$76,6,0),"")</f>
        <v/>
      </c>
      <c r="E13" s="63"/>
      <c r="F13" s="63"/>
      <c r="G13" s="63"/>
      <c r="H13" s="64"/>
      <c r="I13" s="64"/>
      <c r="J13" s="64"/>
      <c r="K13" s="64"/>
      <c r="L13" s="44" t="str">
        <f t="shared" si="0"/>
        <v/>
      </c>
      <c r="M13" s="11" t="str">
        <f t="shared" si="4"/>
        <v xml:space="preserve"> </v>
      </c>
      <c r="N13" s="16" t="str">
        <f t="shared" si="1"/>
        <v/>
      </c>
      <c r="O13" s="11" t="str">
        <f t="shared" si="5"/>
        <v xml:space="preserve"> </v>
      </c>
      <c r="P13" s="11" t="str">
        <f t="shared" si="6"/>
        <v xml:space="preserve"> </v>
      </c>
      <c r="Q13" s="16" t="str">
        <f t="shared" si="2"/>
        <v/>
      </c>
      <c r="R13" s="15"/>
      <c r="S13" s="14"/>
    </row>
    <row r="14" spans="1:1012" x14ac:dyDescent="0.2">
      <c r="A14" s="65"/>
      <c r="B14" s="53" t="str">
        <f>IFERROR(VLOOKUP($A14,Liste_MAEC!$A$2:$F$76,3,0),"")</f>
        <v/>
      </c>
      <c r="C14" s="54" t="str">
        <f t="shared" ref="C14:C41" si="7">IF(ISBLANK(A14), " ", IF(A14&lt;49,"Eau",(IF(A14&lt;51,"Sol",(IF(A14&lt;55,"Bien-être animal", IF(A14&lt;75,"Biodiversité", " " )))))))</f>
        <v xml:space="preserve"> </v>
      </c>
      <c r="D14" s="55" t="str">
        <f>IFERROR(VLOOKUP($A14,Liste_MAEC!$A$2:$F$76,6,0),"")</f>
        <v/>
      </c>
      <c r="E14" s="63"/>
      <c r="F14" s="63"/>
      <c r="G14" s="63"/>
      <c r="H14" s="64"/>
      <c r="I14" s="64"/>
      <c r="J14" s="64"/>
      <c r="K14" s="64"/>
      <c r="L14" s="44" t="str">
        <f t="shared" si="0"/>
        <v/>
      </c>
      <c r="M14" s="11" t="str">
        <f t="shared" si="4"/>
        <v xml:space="preserve"> </v>
      </c>
      <c r="N14" s="16" t="str">
        <f t="shared" si="1"/>
        <v/>
      </c>
      <c r="O14" s="11" t="str">
        <f t="shared" si="5"/>
        <v xml:space="preserve"> </v>
      </c>
      <c r="P14" s="11" t="str">
        <f t="shared" si="6"/>
        <v xml:space="preserve"> </v>
      </c>
      <c r="Q14" s="16" t="str">
        <f t="shared" si="2"/>
        <v/>
      </c>
      <c r="R14" s="15"/>
      <c r="S14" s="14"/>
    </row>
    <row r="15" spans="1:1012" x14ac:dyDescent="0.2">
      <c r="A15" s="65"/>
      <c r="B15" s="53" t="str">
        <f>IFERROR(VLOOKUP($A15,Liste_MAEC!$A$2:$F$76,3,0),"")</f>
        <v/>
      </c>
      <c r="C15" s="54" t="str">
        <f t="shared" si="7"/>
        <v xml:space="preserve"> </v>
      </c>
      <c r="D15" s="55" t="str">
        <f>IFERROR(VLOOKUP($A15,Liste_MAEC!$A$2:$F$76,6,0),"")</f>
        <v/>
      </c>
      <c r="E15" s="63"/>
      <c r="F15" s="63"/>
      <c r="G15" s="63"/>
      <c r="H15" s="64"/>
      <c r="I15" s="64"/>
      <c r="J15" s="64"/>
      <c r="K15" s="64"/>
      <c r="L15" s="44" t="str">
        <f t="shared" si="0"/>
        <v/>
      </c>
      <c r="M15" s="11" t="str">
        <f t="shared" si="4"/>
        <v xml:space="preserve"> </v>
      </c>
      <c r="N15" s="16" t="str">
        <f t="shared" si="1"/>
        <v/>
      </c>
      <c r="O15" s="11" t="str">
        <f t="shared" si="5"/>
        <v xml:space="preserve"> </v>
      </c>
      <c r="P15" s="11" t="str">
        <f t="shared" si="6"/>
        <v xml:space="preserve"> </v>
      </c>
      <c r="Q15" s="16" t="str">
        <f t="shared" si="2"/>
        <v/>
      </c>
      <c r="R15" s="15"/>
      <c r="S15" s="14"/>
    </row>
    <row r="16" spans="1:1012" x14ac:dyDescent="0.2">
      <c r="A16" s="65"/>
      <c r="B16" s="53" t="str">
        <f>IFERROR(VLOOKUP($A16,Liste_MAEC!$A$2:$F$76,3,0),"")</f>
        <v/>
      </c>
      <c r="C16" s="54" t="str">
        <f t="shared" si="7"/>
        <v xml:space="preserve"> </v>
      </c>
      <c r="D16" s="55" t="str">
        <f>IFERROR(VLOOKUP($A16,Liste_MAEC!$A$2:$F$76,6,0),"")</f>
        <v/>
      </c>
      <c r="E16" s="63"/>
      <c r="F16" s="63"/>
      <c r="G16" s="63"/>
      <c r="H16" s="64"/>
      <c r="I16" s="64"/>
      <c r="J16" s="64"/>
      <c r="K16" s="64"/>
      <c r="L16" s="44" t="str">
        <f t="shared" si="0"/>
        <v/>
      </c>
      <c r="M16" s="11" t="str">
        <f t="shared" si="4"/>
        <v xml:space="preserve"> </v>
      </c>
      <c r="N16" s="16" t="str">
        <f t="shared" si="1"/>
        <v/>
      </c>
      <c r="O16" s="11" t="str">
        <f t="shared" si="5"/>
        <v xml:space="preserve"> </v>
      </c>
      <c r="P16" s="11" t="str">
        <f t="shared" si="6"/>
        <v xml:space="preserve"> </v>
      </c>
      <c r="Q16" s="16" t="str">
        <f t="shared" si="2"/>
        <v/>
      </c>
      <c r="R16" s="15"/>
      <c r="S16" s="14"/>
    </row>
    <row r="17" spans="1:19" x14ac:dyDescent="0.2">
      <c r="A17" s="65"/>
      <c r="B17" s="53" t="str">
        <f>IFERROR(VLOOKUP($A17,Liste_MAEC!$A$2:$F$76,3,0),"")</f>
        <v/>
      </c>
      <c r="C17" s="54" t="str">
        <f t="shared" si="7"/>
        <v xml:space="preserve"> </v>
      </c>
      <c r="D17" s="55" t="str">
        <f>IFERROR(VLOOKUP($A17,Liste_MAEC!$A$2:$F$76,6,0),"")</f>
        <v/>
      </c>
      <c r="E17" s="63"/>
      <c r="F17" s="63"/>
      <c r="G17" s="63"/>
      <c r="H17" s="64"/>
      <c r="I17" s="64"/>
      <c r="J17" s="64"/>
      <c r="K17" s="64"/>
      <c r="L17" s="44" t="str">
        <f t="shared" si="0"/>
        <v/>
      </c>
      <c r="M17" s="11" t="str">
        <f t="shared" si="4"/>
        <v xml:space="preserve"> </v>
      </c>
      <c r="N17" s="16" t="str">
        <f t="shared" si="1"/>
        <v/>
      </c>
      <c r="O17" s="11" t="str">
        <f t="shared" si="5"/>
        <v xml:space="preserve"> </v>
      </c>
      <c r="P17" s="11" t="str">
        <f t="shared" si="6"/>
        <v xml:space="preserve"> </v>
      </c>
      <c r="Q17" s="16" t="str">
        <f t="shared" si="2"/>
        <v/>
      </c>
      <c r="R17" s="15"/>
      <c r="S17" s="14"/>
    </row>
    <row r="18" spans="1:19" x14ac:dyDescent="0.2">
      <c r="A18" s="65"/>
      <c r="B18" s="53" t="str">
        <f>IFERROR(VLOOKUP($A18,Liste_MAEC!$A$2:$F$76,3,0),"")</f>
        <v/>
      </c>
      <c r="C18" s="54" t="str">
        <f t="shared" si="7"/>
        <v xml:space="preserve"> </v>
      </c>
      <c r="D18" s="55" t="str">
        <f>IFERROR(VLOOKUP($A18,Liste_MAEC!$A$2:$F$76,6,0),"")</f>
        <v/>
      </c>
      <c r="E18" s="63"/>
      <c r="F18" s="63"/>
      <c r="G18" s="63"/>
      <c r="H18" s="64"/>
      <c r="I18" s="64"/>
      <c r="J18" s="64"/>
      <c r="K18" s="64"/>
      <c r="L18" s="44" t="str">
        <f t="shared" si="0"/>
        <v/>
      </c>
      <c r="M18" s="11" t="str">
        <f t="shared" si="4"/>
        <v xml:space="preserve"> </v>
      </c>
      <c r="N18" s="16" t="str">
        <f t="shared" si="1"/>
        <v/>
      </c>
      <c r="O18" s="11" t="str">
        <f t="shared" si="5"/>
        <v xml:space="preserve"> </v>
      </c>
      <c r="P18" s="11" t="str">
        <f t="shared" si="6"/>
        <v xml:space="preserve"> </v>
      </c>
      <c r="Q18" s="16" t="str">
        <f t="shared" si="2"/>
        <v/>
      </c>
      <c r="R18" s="15"/>
      <c r="S18" s="14"/>
    </row>
    <row r="19" spans="1:19" x14ac:dyDescent="0.2">
      <c r="A19" s="65"/>
      <c r="B19" s="53" t="str">
        <f>IFERROR(VLOOKUP($A19,Liste_MAEC!$A$2:$F$76,3,0),"")</f>
        <v/>
      </c>
      <c r="C19" s="54" t="str">
        <f t="shared" si="7"/>
        <v xml:space="preserve"> </v>
      </c>
      <c r="D19" s="55" t="str">
        <f>IFERROR(VLOOKUP($A19,Liste_MAEC!$A$2:$F$76,6,0),"")</f>
        <v/>
      </c>
      <c r="E19" s="63"/>
      <c r="F19" s="63"/>
      <c r="G19" s="63"/>
      <c r="H19" s="64"/>
      <c r="I19" s="64"/>
      <c r="J19" s="64"/>
      <c r="K19" s="64"/>
      <c r="L19" s="44" t="str">
        <f t="shared" si="0"/>
        <v/>
      </c>
      <c r="M19" s="11" t="str">
        <f t="shared" si="4"/>
        <v xml:space="preserve"> </v>
      </c>
      <c r="N19" s="16" t="str">
        <f t="shared" si="1"/>
        <v/>
      </c>
      <c r="O19" s="11" t="str">
        <f t="shared" si="5"/>
        <v xml:space="preserve"> </v>
      </c>
      <c r="P19" s="11" t="str">
        <f t="shared" si="6"/>
        <v xml:space="preserve"> </v>
      </c>
      <c r="Q19" s="16" t="str">
        <f t="shared" si="2"/>
        <v/>
      </c>
      <c r="R19" s="15"/>
      <c r="S19" s="14"/>
    </row>
    <row r="20" spans="1:19" x14ac:dyDescent="0.2">
      <c r="A20" s="65"/>
      <c r="B20" s="53" t="str">
        <f>IFERROR(VLOOKUP($A20,Liste_MAEC!$A$2:$F$76,3,0),"")</f>
        <v/>
      </c>
      <c r="C20" s="54" t="str">
        <f t="shared" si="7"/>
        <v xml:space="preserve"> </v>
      </c>
      <c r="D20" s="55" t="str">
        <f>IFERROR(VLOOKUP($A20,Liste_MAEC!$A$2:$F$76,6,0),"")</f>
        <v/>
      </c>
      <c r="E20" s="63"/>
      <c r="F20" s="63"/>
      <c r="G20" s="63"/>
      <c r="H20" s="64"/>
      <c r="I20" s="64"/>
      <c r="J20" s="64"/>
      <c r="K20" s="64"/>
      <c r="L20" s="44" t="str">
        <f t="shared" si="0"/>
        <v/>
      </c>
      <c r="M20" s="11" t="str">
        <f t="shared" si="4"/>
        <v xml:space="preserve"> </v>
      </c>
      <c r="N20" s="16" t="str">
        <f t="shared" si="1"/>
        <v/>
      </c>
      <c r="O20" s="11" t="str">
        <f t="shared" si="5"/>
        <v xml:space="preserve"> </v>
      </c>
      <c r="P20" s="11" t="str">
        <f t="shared" si="6"/>
        <v xml:space="preserve"> </v>
      </c>
      <c r="Q20" s="16" t="str">
        <f t="shared" si="2"/>
        <v/>
      </c>
      <c r="R20" s="15"/>
      <c r="S20" s="14"/>
    </row>
    <row r="21" spans="1:19" x14ac:dyDescent="0.2">
      <c r="A21" s="65"/>
      <c r="B21" s="53" t="str">
        <f>IFERROR(VLOOKUP($A21,Liste_MAEC!$A$2:$F$76,3,0),"")</f>
        <v/>
      </c>
      <c r="C21" s="54" t="str">
        <f t="shared" si="7"/>
        <v xml:space="preserve"> </v>
      </c>
      <c r="D21" s="55" t="str">
        <f>IFERROR(VLOOKUP($A21,Liste_MAEC!$A$2:$F$76,6,0),"")</f>
        <v/>
      </c>
      <c r="E21" s="63"/>
      <c r="F21" s="63"/>
      <c r="G21" s="63"/>
      <c r="H21" s="64"/>
      <c r="I21" s="64"/>
      <c r="J21" s="64"/>
      <c r="K21" s="64"/>
      <c r="L21" s="44" t="str">
        <f t="shared" si="0"/>
        <v/>
      </c>
      <c r="M21" s="11" t="str">
        <f t="shared" si="4"/>
        <v xml:space="preserve"> </v>
      </c>
      <c r="N21" s="16" t="str">
        <f t="shared" si="1"/>
        <v/>
      </c>
      <c r="O21" s="11" t="str">
        <f t="shared" si="5"/>
        <v xml:space="preserve"> </v>
      </c>
      <c r="P21" s="11" t="str">
        <f t="shared" si="6"/>
        <v xml:space="preserve"> </v>
      </c>
      <c r="Q21" s="16" t="str">
        <f t="shared" si="2"/>
        <v/>
      </c>
      <c r="R21" s="15"/>
      <c r="S21" s="14"/>
    </row>
    <row r="22" spans="1:19" x14ac:dyDescent="0.2">
      <c r="A22" s="65"/>
      <c r="B22" s="53" t="str">
        <f>IFERROR(VLOOKUP($A22,Liste_MAEC!$A$2:$F$76,3,0),"")</f>
        <v/>
      </c>
      <c r="C22" s="54" t="str">
        <f t="shared" si="7"/>
        <v xml:space="preserve"> </v>
      </c>
      <c r="D22" s="55" t="str">
        <f>IFERROR(VLOOKUP($A22,Liste_MAEC!$A$2:$F$76,6,0),"")</f>
        <v/>
      </c>
      <c r="E22" s="63"/>
      <c r="F22" s="63"/>
      <c r="G22" s="63"/>
      <c r="H22" s="64"/>
      <c r="I22" s="64"/>
      <c r="J22" s="64"/>
      <c r="K22" s="64"/>
      <c r="L22" s="44" t="str">
        <f t="shared" si="0"/>
        <v/>
      </c>
      <c r="M22" s="11" t="str">
        <f t="shared" si="4"/>
        <v xml:space="preserve"> </v>
      </c>
      <c r="N22" s="16" t="str">
        <f t="shared" si="1"/>
        <v/>
      </c>
      <c r="O22" s="11" t="str">
        <f t="shared" si="5"/>
        <v xml:space="preserve"> </v>
      </c>
      <c r="P22" s="11" t="str">
        <f t="shared" si="6"/>
        <v xml:space="preserve"> </v>
      </c>
      <c r="Q22" s="16" t="str">
        <f t="shared" si="2"/>
        <v/>
      </c>
      <c r="R22" s="15"/>
      <c r="S22" s="14"/>
    </row>
    <row r="23" spans="1:19" x14ac:dyDescent="0.2">
      <c r="A23" s="65"/>
      <c r="B23" s="53" t="str">
        <f>IFERROR(VLOOKUP($A23,Liste_MAEC!$A$2:$F$76,3,0),"")</f>
        <v/>
      </c>
      <c r="C23" s="54" t="str">
        <f t="shared" si="7"/>
        <v xml:space="preserve"> </v>
      </c>
      <c r="D23" s="55" t="str">
        <f>IFERROR(VLOOKUP($A23,Liste_MAEC!$A$2:$F$76,6,0),"")</f>
        <v/>
      </c>
      <c r="E23" s="63"/>
      <c r="F23" s="63"/>
      <c r="G23" s="63"/>
      <c r="H23" s="64"/>
      <c r="I23" s="64"/>
      <c r="J23" s="64"/>
      <c r="K23" s="64"/>
      <c r="L23" s="44" t="str">
        <f t="shared" si="0"/>
        <v/>
      </c>
      <c r="M23" s="11" t="str">
        <f t="shared" si="4"/>
        <v xml:space="preserve"> </v>
      </c>
      <c r="N23" s="16" t="str">
        <f t="shared" si="1"/>
        <v/>
      </c>
      <c r="O23" s="11" t="str">
        <f t="shared" si="5"/>
        <v xml:space="preserve"> </v>
      </c>
      <c r="P23" s="11" t="str">
        <f t="shared" si="6"/>
        <v xml:space="preserve"> </v>
      </c>
      <c r="Q23" s="16" t="str">
        <f t="shared" si="2"/>
        <v/>
      </c>
      <c r="R23" s="15"/>
      <c r="S23" s="14"/>
    </row>
    <row r="24" spans="1:19" x14ac:dyDescent="0.2">
      <c r="A24" s="65"/>
      <c r="B24" s="53" t="str">
        <f>IFERROR(VLOOKUP($A24,Liste_MAEC!$A$2:$F$76,3,0),"")</f>
        <v/>
      </c>
      <c r="C24" s="54" t="str">
        <f t="shared" si="7"/>
        <v xml:space="preserve"> </v>
      </c>
      <c r="D24" s="55" t="str">
        <f>IFERROR(VLOOKUP($A24,Liste_MAEC!$A$2:$F$76,6,0),"")</f>
        <v/>
      </c>
      <c r="E24" s="63"/>
      <c r="F24" s="63"/>
      <c r="G24" s="63"/>
      <c r="H24" s="64"/>
      <c r="I24" s="64"/>
      <c r="J24" s="64"/>
      <c r="K24" s="64"/>
      <c r="L24" s="44" t="str">
        <f t="shared" si="0"/>
        <v/>
      </c>
      <c r="M24" s="11" t="str">
        <f t="shared" si="4"/>
        <v xml:space="preserve"> </v>
      </c>
      <c r="N24" s="16" t="str">
        <f t="shared" si="1"/>
        <v/>
      </c>
      <c r="O24" s="11" t="str">
        <f t="shared" si="5"/>
        <v xml:space="preserve"> </v>
      </c>
      <c r="P24" s="11" t="str">
        <f t="shared" si="6"/>
        <v xml:space="preserve"> </v>
      </c>
      <c r="Q24" s="16" t="str">
        <f t="shared" si="2"/>
        <v/>
      </c>
      <c r="R24" s="15"/>
      <c r="S24" s="14"/>
    </row>
    <row r="25" spans="1:19" x14ac:dyDescent="0.2">
      <c r="A25" s="65"/>
      <c r="B25" s="53" t="str">
        <f>IFERROR(VLOOKUP($A25,Liste_MAEC!$A$2:$F$76,3,0),"")</f>
        <v/>
      </c>
      <c r="C25" s="54" t="str">
        <f t="shared" si="7"/>
        <v xml:space="preserve"> </v>
      </c>
      <c r="D25" s="55" t="str">
        <f>IFERROR(VLOOKUP($A25,Liste_MAEC!$A$2:$F$76,6,0),"")</f>
        <v/>
      </c>
      <c r="E25" s="63"/>
      <c r="F25" s="63"/>
      <c r="G25" s="63"/>
      <c r="H25" s="64"/>
      <c r="I25" s="64"/>
      <c r="J25" s="64"/>
      <c r="K25" s="64"/>
      <c r="L25" s="44" t="str">
        <f t="shared" si="0"/>
        <v/>
      </c>
      <c r="M25" s="11" t="str">
        <f t="shared" si="4"/>
        <v xml:space="preserve"> </v>
      </c>
      <c r="N25" s="16" t="str">
        <f t="shared" si="1"/>
        <v/>
      </c>
      <c r="O25" s="11" t="str">
        <f t="shared" si="5"/>
        <v xml:space="preserve"> </v>
      </c>
      <c r="P25" s="11" t="str">
        <f t="shared" si="6"/>
        <v xml:space="preserve"> </v>
      </c>
      <c r="Q25" s="16" t="str">
        <f t="shared" si="2"/>
        <v/>
      </c>
      <c r="R25" s="15"/>
      <c r="S25" s="14"/>
    </row>
    <row r="26" spans="1:19" x14ac:dyDescent="0.2">
      <c r="A26" s="65"/>
      <c r="B26" s="53" t="str">
        <f>IFERROR(VLOOKUP($A26,Liste_MAEC!$A$2:$F$76,3,0),"")</f>
        <v/>
      </c>
      <c r="C26" s="54" t="str">
        <f t="shared" si="7"/>
        <v xml:space="preserve"> </v>
      </c>
      <c r="D26" s="55" t="str">
        <f>IFERROR(VLOOKUP($A26,Liste_MAEC!$A$2:$F$76,6,0),"")</f>
        <v/>
      </c>
      <c r="E26" s="63"/>
      <c r="F26" s="63"/>
      <c r="G26" s="63"/>
      <c r="H26" s="64"/>
      <c r="I26" s="64"/>
      <c r="J26" s="64"/>
      <c r="K26" s="64"/>
      <c r="L26" s="44" t="str">
        <f t="shared" si="0"/>
        <v/>
      </c>
      <c r="M26" s="11" t="str">
        <f t="shared" si="4"/>
        <v xml:space="preserve"> </v>
      </c>
      <c r="N26" s="16" t="str">
        <f t="shared" si="1"/>
        <v/>
      </c>
      <c r="O26" s="11" t="str">
        <f t="shared" si="5"/>
        <v xml:space="preserve"> </v>
      </c>
      <c r="P26" s="11" t="str">
        <f t="shared" si="6"/>
        <v xml:space="preserve"> </v>
      </c>
      <c r="Q26" s="16" t="str">
        <f t="shared" si="2"/>
        <v/>
      </c>
      <c r="R26" s="15"/>
      <c r="S26" s="14"/>
    </row>
    <row r="27" spans="1:19" x14ac:dyDescent="0.2">
      <c r="A27" s="65"/>
      <c r="B27" s="53" t="str">
        <f>IFERROR(VLOOKUP($A27,Liste_MAEC!$A$2:$F$76,3,0),"")</f>
        <v/>
      </c>
      <c r="C27" s="54" t="str">
        <f t="shared" si="7"/>
        <v xml:space="preserve"> </v>
      </c>
      <c r="D27" s="55" t="str">
        <f>IFERROR(VLOOKUP($A27,Liste_MAEC!$A$2:$F$76,6,0),"")</f>
        <v/>
      </c>
      <c r="E27" s="63"/>
      <c r="F27" s="63"/>
      <c r="G27" s="63"/>
      <c r="H27" s="64"/>
      <c r="I27" s="64"/>
      <c r="J27" s="64"/>
      <c r="K27" s="64"/>
      <c r="L27" s="44" t="str">
        <f t="shared" si="0"/>
        <v/>
      </c>
      <c r="M27" s="11" t="str">
        <f t="shared" si="4"/>
        <v xml:space="preserve"> </v>
      </c>
      <c r="N27" s="16" t="str">
        <f t="shared" si="1"/>
        <v/>
      </c>
      <c r="O27" s="11" t="str">
        <f t="shared" si="5"/>
        <v xml:space="preserve"> </v>
      </c>
      <c r="P27" s="11" t="str">
        <f t="shared" si="6"/>
        <v xml:space="preserve"> </v>
      </c>
      <c r="Q27" s="16" t="str">
        <f t="shared" si="2"/>
        <v/>
      </c>
      <c r="R27" s="15"/>
      <c r="S27" s="14"/>
    </row>
    <row r="28" spans="1:19" x14ac:dyDescent="0.2">
      <c r="A28" s="65"/>
      <c r="B28" s="53" t="str">
        <f>IFERROR(VLOOKUP($A28,Liste_MAEC!$A$2:$F$76,3,0),"")</f>
        <v/>
      </c>
      <c r="C28" s="54" t="str">
        <f t="shared" si="7"/>
        <v xml:space="preserve"> </v>
      </c>
      <c r="D28" s="55" t="str">
        <f>IFERROR(VLOOKUP($A28,Liste_MAEC!$A$2:$F$76,6,0),"")</f>
        <v/>
      </c>
      <c r="E28" s="63"/>
      <c r="F28" s="63"/>
      <c r="G28" s="63"/>
      <c r="H28" s="64"/>
      <c r="I28" s="64"/>
      <c r="J28" s="64"/>
      <c r="K28" s="64"/>
      <c r="L28" s="44" t="str">
        <f t="shared" si="0"/>
        <v/>
      </c>
      <c r="M28" s="11" t="str">
        <f t="shared" si="4"/>
        <v xml:space="preserve"> </v>
      </c>
      <c r="N28" s="16" t="str">
        <f t="shared" si="1"/>
        <v/>
      </c>
      <c r="O28" s="11" t="str">
        <f t="shared" si="5"/>
        <v xml:space="preserve"> </v>
      </c>
      <c r="P28" s="11" t="str">
        <f t="shared" si="6"/>
        <v xml:space="preserve"> </v>
      </c>
      <c r="Q28" s="16" t="str">
        <f t="shared" si="2"/>
        <v/>
      </c>
      <c r="R28" s="15"/>
      <c r="S28" s="14"/>
    </row>
    <row r="29" spans="1:19" x14ac:dyDescent="0.2">
      <c r="A29" s="65"/>
      <c r="B29" s="53" t="str">
        <f>IFERROR(VLOOKUP($A29,Liste_MAEC!$A$2:$F$76,3,0),"")</f>
        <v/>
      </c>
      <c r="C29" s="54" t="str">
        <f t="shared" si="7"/>
        <v xml:space="preserve"> </v>
      </c>
      <c r="D29" s="55" t="str">
        <f>IFERROR(VLOOKUP($A29,Liste_MAEC!$A$2:$F$76,6,0),"")</f>
        <v/>
      </c>
      <c r="E29" s="63"/>
      <c r="F29" s="63"/>
      <c r="G29" s="63"/>
      <c r="H29" s="64"/>
      <c r="I29" s="64"/>
      <c r="J29" s="64"/>
      <c r="K29" s="64"/>
      <c r="L29" s="44" t="str">
        <f t="shared" si="0"/>
        <v/>
      </c>
      <c r="M29" s="11" t="str">
        <f t="shared" si="4"/>
        <v xml:space="preserve"> </v>
      </c>
      <c r="N29" s="16" t="str">
        <f t="shared" si="1"/>
        <v/>
      </c>
      <c r="O29" s="11" t="str">
        <f t="shared" si="5"/>
        <v xml:space="preserve"> </v>
      </c>
      <c r="P29" s="11" t="str">
        <f t="shared" si="6"/>
        <v xml:space="preserve"> </v>
      </c>
      <c r="Q29" s="16" t="str">
        <f t="shared" si="2"/>
        <v/>
      </c>
      <c r="R29" s="15"/>
      <c r="S29" s="14"/>
    </row>
    <row r="30" spans="1:19" x14ac:dyDescent="0.2">
      <c r="A30" s="65"/>
      <c r="B30" s="53" t="str">
        <f>IFERROR(VLOOKUP($A30,Liste_MAEC!$A$2:$F$76,3,0),"")</f>
        <v/>
      </c>
      <c r="C30" s="54" t="str">
        <f t="shared" si="7"/>
        <v xml:space="preserve"> </v>
      </c>
      <c r="D30" s="55" t="str">
        <f>IFERROR(VLOOKUP($A30,Liste_MAEC!$A$2:$F$76,6,0),"")</f>
        <v/>
      </c>
      <c r="E30" s="63"/>
      <c r="F30" s="63"/>
      <c r="G30" s="63"/>
      <c r="H30" s="64"/>
      <c r="I30" s="64"/>
      <c r="J30" s="64"/>
      <c r="K30" s="64"/>
      <c r="L30" s="44" t="str">
        <f t="shared" si="0"/>
        <v/>
      </c>
      <c r="M30" s="11" t="str">
        <f t="shared" si="4"/>
        <v xml:space="preserve"> </v>
      </c>
      <c r="N30" s="16" t="str">
        <f t="shared" si="1"/>
        <v/>
      </c>
      <c r="O30" s="11" t="str">
        <f t="shared" si="5"/>
        <v xml:space="preserve"> </v>
      </c>
      <c r="P30" s="11" t="str">
        <f t="shared" si="6"/>
        <v xml:space="preserve"> </v>
      </c>
      <c r="Q30" s="16" t="str">
        <f t="shared" si="2"/>
        <v/>
      </c>
      <c r="R30" s="15"/>
      <c r="S30" s="14"/>
    </row>
    <row r="31" spans="1:19" x14ac:dyDescent="0.2">
      <c r="A31" s="65"/>
      <c r="B31" s="53" t="str">
        <f>IFERROR(VLOOKUP($A31,Liste_MAEC!$A$2:$F$76,3,0),"")</f>
        <v/>
      </c>
      <c r="C31" s="54" t="str">
        <f t="shared" si="7"/>
        <v xml:space="preserve"> </v>
      </c>
      <c r="D31" s="55" t="str">
        <f>IFERROR(VLOOKUP($A31,Liste_MAEC!$A$2:$F$76,6,0),"")</f>
        <v/>
      </c>
      <c r="E31" s="63"/>
      <c r="F31" s="63"/>
      <c r="G31" s="63"/>
      <c r="H31" s="64"/>
      <c r="I31" s="64"/>
      <c r="J31" s="64"/>
      <c r="K31" s="64"/>
      <c r="L31" s="44" t="str">
        <f t="shared" si="0"/>
        <v/>
      </c>
      <c r="M31" s="11" t="str">
        <f t="shared" si="4"/>
        <v xml:space="preserve"> </v>
      </c>
      <c r="N31" s="16" t="str">
        <f t="shared" si="1"/>
        <v/>
      </c>
      <c r="O31" s="11" t="str">
        <f t="shared" si="5"/>
        <v xml:space="preserve"> </v>
      </c>
      <c r="P31" s="11" t="str">
        <f t="shared" si="6"/>
        <v xml:space="preserve"> </v>
      </c>
      <c r="Q31" s="16" t="str">
        <f t="shared" si="2"/>
        <v/>
      </c>
      <c r="R31" s="15"/>
      <c r="S31" s="14"/>
    </row>
    <row r="32" spans="1:19" x14ac:dyDescent="0.2">
      <c r="A32" s="65"/>
      <c r="B32" s="53" t="str">
        <f>IFERROR(VLOOKUP($A32,Liste_MAEC!$A$2:$F$76,3,0),"")</f>
        <v/>
      </c>
      <c r="C32" s="54" t="str">
        <f t="shared" si="7"/>
        <v xml:space="preserve"> </v>
      </c>
      <c r="D32" s="55" t="str">
        <f>IFERROR(VLOOKUP($A32,Liste_MAEC!$A$2:$F$76,6,0),"")</f>
        <v/>
      </c>
      <c r="E32" s="63"/>
      <c r="F32" s="63"/>
      <c r="G32" s="63"/>
      <c r="H32" s="64"/>
      <c r="I32" s="64"/>
      <c r="J32" s="64"/>
      <c r="K32" s="64"/>
      <c r="L32" s="44" t="str">
        <f t="shared" si="0"/>
        <v/>
      </c>
      <c r="M32" s="11" t="str">
        <f t="shared" si="4"/>
        <v xml:space="preserve"> </v>
      </c>
      <c r="N32" s="16" t="str">
        <f t="shared" si="1"/>
        <v/>
      </c>
      <c r="O32" s="11" t="str">
        <f t="shared" si="5"/>
        <v xml:space="preserve"> </v>
      </c>
      <c r="P32" s="11" t="str">
        <f t="shared" si="6"/>
        <v xml:space="preserve"> </v>
      </c>
      <c r="Q32" s="16" t="str">
        <f t="shared" si="2"/>
        <v/>
      </c>
      <c r="R32" s="15"/>
      <c r="S32" s="14"/>
    </row>
    <row r="33" spans="1:1012" x14ac:dyDescent="0.2">
      <c r="A33" s="65"/>
      <c r="B33" s="53" t="str">
        <f>IFERROR(VLOOKUP($A33,Liste_MAEC!$A$2:$F$76,3,0),"")</f>
        <v/>
      </c>
      <c r="C33" s="54" t="str">
        <f t="shared" si="7"/>
        <v xml:space="preserve"> </v>
      </c>
      <c r="D33" s="55" t="str">
        <f>IFERROR(VLOOKUP($A33,Liste_MAEC!$A$2:$F$76,6,0),"")</f>
        <v/>
      </c>
      <c r="E33" s="63"/>
      <c r="F33" s="63"/>
      <c r="G33" s="63"/>
      <c r="H33" s="64"/>
      <c r="I33" s="64"/>
      <c r="J33" s="64"/>
      <c r="K33" s="64"/>
      <c r="L33" s="44" t="str">
        <f t="shared" si="0"/>
        <v/>
      </c>
      <c r="M33" s="11" t="str">
        <f t="shared" si="4"/>
        <v xml:space="preserve"> </v>
      </c>
      <c r="N33" s="16" t="str">
        <f t="shared" si="1"/>
        <v/>
      </c>
      <c r="O33" s="11" t="str">
        <f t="shared" si="5"/>
        <v xml:space="preserve"> </v>
      </c>
      <c r="P33" s="11" t="str">
        <f t="shared" si="6"/>
        <v xml:space="preserve"> </v>
      </c>
      <c r="Q33" s="16" t="str">
        <f t="shared" si="2"/>
        <v/>
      </c>
      <c r="R33" s="15"/>
      <c r="S33" s="14"/>
    </row>
    <row r="34" spans="1:1012" x14ac:dyDescent="0.2">
      <c r="A34" s="65"/>
      <c r="B34" s="53" t="str">
        <f>IFERROR(VLOOKUP($A34,Liste_MAEC!$A$2:$F$76,3,0),"")</f>
        <v/>
      </c>
      <c r="C34" s="54" t="str">
        <f t="shared" si="7"/>
        <v xml:space="preserve"> </v>
      </c>
      <c r="D34" s="55" t="str">
        <f>IFERROR(VLOOKUP($A34,Liste_MAEC!$A$2:$F$76,6,0),"")</f>
        <v/>
      </c>
      <c r="E34" s="63"/>
      <c r="F34" s="63"/>
      <c r="G34" s="63"/>
      <c r="H34" s="64"/>
      <c r="I34" s="64"/>
      <c r="J34" s="64"/>
      <c r="K34" s="64"/>
      <c r="L34" s="44" t="str">
        <f t="shared" si="0"/>
        <v/>
      </c>
      <c r="M34" s="11" t="str">
        <f t="shared" si="4"/>
        <v xml:space="preserve"> </v>
      </c>
      <c r="N34" s="16" t="str">
        <f t="shared" si="1"/>
        <v/>
      </c>
      <c r="O34" s="11" t="str">
        <f t="shared" si="5"/>
        <v xml:space="preserve"> </v>
      </c>
      <c r="P34" s="11" t="str">
        <f t="shared" si="6"/>
        <v xml:space="preserve"> </v>
      </c>
      <c r="Q34" s="16" t="str">
        <f t="shared" si="2"/>
        <v/>
      </c>
      <c r="R34" s="15"/>
      <c r="S34" s="14"/>
    </row>
    <row r="35" spans="1:1012" x14ac:dyDescent="0.2">
      <c r="A35" s="65"/>
      <c r="B35" s="53" t="str">
        <f>IFERROR(VLOOKUP($A35,Liste_MAEC!$A$2:$F$76,3,0),"")</f>
        <v/>
      </c>
      <c r="C35" s="54" t="str">
        <f t="shared" si="7"/>
        <v xml:space="preserve"> </v>
      </c>
      <c r="D35" s="55" t="str">
        <f>IFERROR(VLOOKUP($A35,Liste_MAEC!$A$2:$F$76,6,0),"")</f>
        <v/>
      </c>
      <c r="E35" s="63"/>
      <c r="F35" s="63"/>
      <c r="G35" s="63"/>
      <c r="H35" s="64"/>
      <c r="I35" s="64"/>
      <c r="J35" s="64"/>
      <c r="K35" s="64"/>
      <c r="L35" s="44" t="str">
        <f t="shared" si="0"/>
        <v/>
      </c>
      <c r="M35" s="11" t="str">
        <f t="shared" si="4"/>
        <v xml:space="preserve"> </v>
      </c>
      <c r="N35" s="16" t="str">
        <f t="shared" si="1"/>
        <v/>
      </c>
      <c r="O35" s="11" t="str">
        <f t="shared" si="5"/>
        <v xml:space="preserve"> </v>
      </c>
      <c r="P35" s="11" t="str">
        <f t="shared" si="6"/>
        <v xml:space="preserve"> </v>
      </c>
      <c r="Q35" s="16" t="str">
        <f t="shared" si="2"/>
        <v/>
      </c>
      <c r="R35" s="15"/>
      <c r="S35" s="14"/>
    </row>
    <row r="36" spans="1:1012" x14ac:dyDescent="0.2">
      <c r="A36" s="65"/>
      <c r="B36" s="53" t="str">
        <f>IFERROR(VLOOKUP($A36,Liste_MAEC!$A$2:$F$76,3,0),"")</f>
        <v/>
      </c>
      <c r="C36" s="54" t="str">
        <f t="shared" si="7"/>
        <v xml:space="preserve"> </v>
      </c>
      <c r="D36" s="55" t="str">
        <f>IFERROR(VLOOKUP($A36,Liste_MAEC!$A$2:$F$76,6,0),"")</f>
        <v/>
      </c>
      <c r="E36" s="63"/>
      <c r="F36" s="63"/>
      <c r="G36" s="63"/>
      <c r="H36" s="64"/>
      <c r="I36" s="64"/>
      <c r="J36" s="64"/>
      <c r="K36" s="64"/>
      <c r="L36" s="44" t="str">
        <f t="shared" si="0"/>
        <v/>
      </c>
      <c r="M36" s="11" t="str">
        <f t="shared" si="4"/>
        <v xml:space="preserve"> </v>
      </c>
      <c r="N36" s="16" t="str">
        <f t="shared" si="1"/>
        <v/>
      </c>
      <c r="O36" s="11" t="str">
        <f t="shared" si="5"/>
        <v xml:space="preserve"> </v>
      </c>
      <c r="P36" s="11" t="str">
        <f t="shared" si="6"/>
        <v xml:space="preserve"> </v>
      </c>
      <c r="Q36" s="16" t="str">
        <f t="shared" si="2"/>
        <v/>
      </c>
      <c r="R36" s="15"/>
      <c r="S36" s="14"/>
    </row>
    <row r="37" spans="1:1012" x14ac:dyDescent="0.2">
      <c r="A37" s="65"/>
      <c r="B37" s="53" t="str">
        <f>IFERROR(VLOOKUP($A37,Liste_MAEC!$A$2:$F$76,3,0),"")</f>
        <v/>
      </c>
      <c r="C37" s="54" t="str">
        <f t="shared" si="7"/>
        <v xml:space="preserve"> </v>
      </c>
      <c r="D37" s="55" t="str">
        <f>IFERROR(VLOOKUP($A37,Liste_MAEC!$A$2:$F$76,6,0),"")</f>
        <v/>
      </c>
      <c r="E37" s="63"/>
      <c r="F37" s="63"/>
      <c r="G37" s="63"/>
      <c r="H37" s="64"/>
      <c r="I37" s="64"/>
      <c r="J37" s="64"/>
      <c r="K37" s="64"/>
      <c r="L37" s="44" t="str">
        <f t="shared" si="0"/>
        <v/>
      </c>
      <c r="M37" s="11" t="str">
        <f t="shared" si="4"/>
        <v xml:space="preserve"> </v>
      </c>
      <c r="N37" s="16" t="str">
        <f t="shared" si="1"/>
        <v/>
      </c>
      <c r="O37" s="11" t="str">
        <f t="shared" si="5"/>
        <v xml:space="preserve"> </v>
      </c>
      <c r="P37" s="11" t="str">
        <f t="shared" si="6"/>
        <v xml:space="preserve"> </v>
      </c>
      <c r="Q37" s="16" t="str">
        <f t="shared" si="2"/>
        <v/>
      </c>
      <c r="R37" s="15"/>
      <c r="S37" s="14"/>
    </row>
    <row r="38" spans="1:1012" x14ac:dyDescent="0.2">
      <c r="A38" s="65"/>
      <c r="B38" s="53" t="str">
        <f>IFERROR(VLOOKUP($A38,Liste_MAEC!$A$2:$F$76,3,0),"")</f>
        <v/>
      </c>
      <c r="C38" s="54" t="str">
        <f t="shared" si="7"/>
        <v xml:space="preserve"> </v>
      </c>
      <c r="D38" s="55" t="str">
        <f>IFERROR(VLOOKUP($A38,Liste_MAEC!$A$2:$F$76,6,0),"")</f>
        <v/>
      </c>
      <c r="E38" s="63"/>
      <c r="F38" s="63"/>
      <c r="G38" s="63"/>
      <c r="H38" s="64"/>
      <c r="I38" s="64"/>
      <c r="J38" s="64"/>
      <c r="K38" s="64"/>
      <c r="L38" s="44" t="str">
        <f t="shared" si="0"/>
        <v/>
      </c>
      <c r="M38" s="11" t="str">
        <f t="shared" si="4"/>
        <v xml:space="preserve"> </v>
      </c>
      <c r="N38" s="16" t="str">
        <f t="shared" si="1"/>
        <v/>
      </c>
      <c r="O38" s="11" t="str">
        <f t="shared" si="5"/>
        <v xml:space="preserve"> </v>
      </c>
      <c r="P38" s="11" t="str">
        <f t="shared" si="6"/>
        <v xml:space="preserve"> </v>
      </c>
      <c r="Q38" s="16" t="str">
        <f t="shared" si="2"/>
        <v/>
      </c>
      <c r="R38" s="15"/>
      <c r="S38" s="14"/>
    </row>
    <row r="39" spans="1:1012" x14ac:dyDescent="0.2">
      <c r="A39" s="65"/>
      <c r="B39" s="53" t="str">
        <f>IFERROR(VLOOKUP($A39,Liste_MAEC!$A$2:$F$76,3,0),"")</f>
        <v/>
      </c>
      <c r="C39" s="54" t="str">
        <f t="shared" si="7"/>
        <v xml:space="preserve"> </v>
      </c>
      <c r="D39" s="55" t="str">
        <f>IFERROR(VLOOKUP($A39,Liste_MAEC!$A$2:$F$76,6,0),"")</f>
        <v/>
      </c>
      <c r="E39" s="63"/>
      <c r="F39" s="63"/>
      <c r="G39" s="63"/>
      <c r="H39" s="64"/>
      <c r="I39" s="64"/>
      <c r="J39" s="64"/>
      <c r="K39" s="64"/>
      <c r="L39" s="44" t="str">
        <f t="shared" si="0"/>
        <v/>
      </c>
      <c r="M39" s="11" t="str">
        <f t="shared" si="4"/>
        <v xml:space="preserve"> </v>
      </c>
      <c r="N39" s="16" t="str">
        <f t="shared" si="1"/>
        <v/>
      </c>
      <c r="O39" s="11" t="str">
        <f t="shared" si="5"/>
        <v xml:space="preserve"> </v>
      </c>
      <c r="P39" s="11" t="str">
        <f t="shared" si="6"/>
        <v xml:space="preserve"> </v>
      </c>
      <c r="Q39" s="16" t="str">
        <f t="shared" si="2"/>
        <v/>
      </c>
      <c r="R39" s="15"/>
      <c r="S39" s="14"/>
    </row>
    <row r="40" spans="1:1012" x14ac:dyDescent="0.2">
      <c r="A40" s="65"/>
      <c r="B40" s="53" t="str">
        <f>IFERROR(VLOOKUP($A40,Liste_MAEC!$A$2:$F$76,3,0),"")</f>
        <v/>
      </c>
      <c r="C40" s="54" t="str">
        <f t="shared" si="7"/>
        <v xml:space="preserve"> </v>
      </c>
      <c r="D40" s="55" t="str">
        <f>IFERROR(VLOOKUP($A40,Liste_MAEC!$A$2:$F$76,6,0),"")</f>
        <v/>
      </c>
      <c r="E40" s="63"/>
      <c r="F40" s="63"/>
      <c r="G40" s="63"/>
      <c r="H40" s="64"/>
      <c r="I40" s="64"/>
      <c r="J40" s="64"/>
      <c r="K40" s="64"/>
      <c r="L40" s="44" t="str">
        <f t="shared" si="0"/>
        <v/>
      </c>
      <c r="M40" s="11" t="str">
        <f t="shared" si="4"/>
        <v xml:space="preserve"> </v>
      </c>
      <c r="N40" s="16" t="str">
        <f t="shared" si="1"/>
        <v/>
      </c>
      <c r="O40" s="11" t="str">
        <f t="shared" si="5"/>
        <v xml:space="preserve"> </v>
      </c>
      <c r="P40" s="11" t="str">
        <f t="shared" si="6"/>
        <v xml:space="preserve"> </v>
      </c>
      <c r="Q40" s="16" t="str">
        <f t="shared" si="2"/>
        <v/>
      </c>
      <c r="R40" s="15"/>
      <c r="S40" s="14"/>
    </row>
    <row r="41" spans="1:1012" x14ac:dyDescent="0.2">
      <c r="A41" s="65"/>
      <c r="B41" s="53" t="str">
        <f>IFERROR(VLOOKUP($A41,Liste_MAEC!$A$2:$F$76,3,0),"")</f>
        <v/>
      </c>
      <c r="C41" s="54" t="str">
        <f t="shared" si="7"/>
        <v xml:space="preserve"> </v>
      </c>
      <c r="D41" s="55" t="str">
        <f>IFERROR(VLOOKUP($A41,Liste_MAEC!$A$2:$F$76,6,0),"")</f>
        <v/>
      </c>
      <c r="E41" s="63"/>
      <c r="F41" s="63"/>
      <c r="G41" s="63"/>
      <c r="H41" s="64"/>
      <c r="I41" s="64"/>
      <c r="J41" s="64"/>
      <c r="K41" s="64"/>
      <c r="L41" s="44" t="str">
        <f t="shared" si="0"/>
        <v/>
      </c>
      <c r="M41" s="11" t="str">
        <f t="shared" si="4"/>
        <v xml:space="preserve"> </v>
      </c>
      <c r="N41" s="16" t="str">
        <f t="shared" si="1"/>
        <v/>
      </c>
      <c r="O41" s="11" t="str">
        <f t="shared" si="5"/>
        <v xml:space="preserve"> </v>
      </c>
      <c r="P41" s="11" t="str">
        <f t="shared" si="6"/>
        <v xml:space="preserve"> </v>
      </c>
      <c r="Q41" s="16" t="str">
        <f t="shared" si="2"/>
        <v/>
      </c>
      <c r="R41" s="15"/>
      <c r="S41" s="14"/>
    </row>
    <row r="42" spans="1:1012" x14ac:dyDescent="0.2">
      <c r="A42" s="17"/>
      <c r="B42" s="17"/>
      <c r="C42" s="17"/>
      <c r="E42" s="18">
        <f>SUM(E5:E41)</f>
        <v>45</v>
      </c>
      <c r="F42" s="18">
        <f>SUM(F5:F41)</f>
        <v>12</v>
      </c>
      <c r="H42" s="18">
        <f>SUM(H5:H41)</f>
        <v>130</v>
      </c>
      <c r="I42" s="18">
        <f>SUM(I5:I41)</f>
        <v>4400</v>
      </c>
      <c r="J42" s="18">
        <f>SUM(J5:J41)</f>
        <v>120</v>
      </c>
      <c r="K42" s="18"/>
      <c r="L42" s="18">
        <f>SUM(L5:L41)</f>
        <v>3787500</v>
      </c>
      <c r="N42" s="18">
        <f>SUM(N5:N41)</f>
        <v>3030000</v>
      </c>
      <c r="O42" s="19"/>
      <c r="P42" s="19"/>
      <c r="Q42" s="18">
        <f>SUM(Q5:Q41)</f>
        <v>757500</v>
      </c>
      <c r="ALV42" s="19"/>
      <c r="ALW42" s="19"/>
      <c r="ALX42" s="19"/>
    </row>
  </sheetData>
  <mergeCells count="6">
    <mergeCell ref="L3:S3"/>
    <mergeCell ref="A1:C1"/>
    <mergeCell ref="D1:F1"/>
    <mergeCell ref="H1:I1"/>
    <mergeCell ref="L2:S2"/>
    <mergeCell ref="B3:D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9"/>
  <sheetViews>
    <sheetView topLeftCell="C53" zoomScaleNormal="100" workbookViewId="0">
      <selection activeCell="F74" sqref="F74"/>
    </sheetView>
  </sheetViews>
  <sheetFormatPr baseColWidth="10" defaultColWidth="9.140625" defaultRowHeight="12.75" x14ac:dyDescent="0.2"/>
  <cols>
    <col min="1" max="1" width="5.5703125" customWidth="1"/>
    <col min="2" max="2" width="133.140625" customWidth="1"/>
    <col min="3" max="3" width="32.140625" customWidth="1"/>
    <col min="4" max="4" width="23.28515625" customWidth="1"/>
    <col min="5" max="5" width="28" customWidth="1"/>
    <col min="6" max="1025" width="10.7109375" customWidth="1"/>
  </cols>
  <sheetData>
    <row r="1" spans="1:1024" s="24" customFormat="1" ht="32.1" customHeight="1" x14ac:dyDescent="0.2">
      <c r="A1" s="20" t="s">
        <v>20</v>
      </c>
      <c r="B1" s="21" t="s">
        <v>21</v>
      </c>
      <c r="C1" s="22" t="s">
        <v>4</v>
      </c>
      <c r="D1" s="22" t="s">
        <v>5</v>
      </c>
      <c r="E1" s="22" t="s">
        <v>6</v>
      </c>
      <c r="F1" s="23" t="s">
        <v>7</v>
      </c>
      <c r="AMH1" s="25"/>
      <c r="AMI1" s="25"/>
      <c r="AMJ1" s="25"/>
    </row>
    <row r="2" spans="1:1024" x14ac:dyDescent="0.2">
      <c r="A2" s="26">
        <v>1</v>
      </c>
      <c r="B2" s="27" t="s">
        <v>22</v>
      </c>
      <c r="C2" s="27" t="s">
        <v>22</v>
      </c>
      <c r="D2" s="27"/>
      <c r="E2" s="27"/>
      <c r="F2" s="28">
        <v>92</v>
      </c>
      <c r="G2" s="29"/>
    </row>
    <row r="3" spans="1:1024" x14ac:dyDescent="0.2">
      <c r="A3" s="26">
        <v>2</v>
      </c>
      <c r="B3" s="27" t="s">
        <v>23</v>
      </c>
      <c r="C3" s="27" t="s">
        <v>23</v>
      </c>
      <c r="D3" s="27"/>
      <c r="E3" s="27"/>
      <c r="F3" s="28">
        <v>202</v>
      </c>
      <c r="G3" s="29"/>
    </row>
    <row r="4" spans="1:1024" x14ac:dyDescent="0.2">
      <c r="A4" s="26">
        <v>3</v>
      </c>
      <c r="B4" s="27" t="s">
        <v>24</v>
      </c>
      <c r="C4" s="27" t="s">
        <v>24</v>
      </c>
      <c r="D4" s="27"/>
      <c r="E4" s="27"/>
      <c r="F4" s="28">
        <v>119</v>
      </c>
      <c r="G4" s="29"/>
    </row>
    <row r="5" spans="1:1024" x14ac:dyDescent="0.2">
      <c r="A5" s="26">
        <v>4</v>
      </c>
      <c r="B5" s="27" t="s">
        <v>25</v>
      </c>
      <c r="C5" s="27" t="s">
        <v>25</v>
      </c>
      <c r="D5" s="27"/>
      <c r="E5" s="27"/>
      <c r="F5" s="28">
        <v>229</v>
      </c>
      <c r="G5" s="29"/>
    </row>
    <row r="6" spans="1:1024" x14ac:dyDescent="0.2">
      <c r="A6" s="26">
        <v>5</v>
      </c>
      <c r="B6" s="27" t="s">
        <v>26</v>
      </c>
      <c r="C6" s="27" t="s">
        <v>26</v>
      </c>
      <c r="D6" s="27"/>
      <c r="E6" s="27"/>
      <c r="F6" s="28">
        <v>201</v>
      </c>
      <c r="G6" s="29"/>
    </row>
    <row r="7" spans="1:1024" x14ac:dyDescent="0.2">
      <c r="A7" s="26">
        <v>6</v>
      </c>
      <c r="B7" s="27" t="s">
        <v>27</v>
      </c>
      <c r="C7" s="27" t="s">
        <v>27</v>
      </c>
      <c r="D7" s="27"/>
      <c r="E7" s="27"/>
      <c r="F7" s="28">
        <v>312</v>
      </c>
      <c r="G7" s="29"/>
    </row>
    <row r="8" spans="1:1024" x14ac:dyDescent="0.2">
      <c r="A8" s="26">
        <v>7</v>
      </c>
      <c r="B8" s="27" t="s">
        <v>28</v>
      </c>
      <c r="C8" s="27" t="s">
        <v>28</v>
      </c>
      <c r="D8" s="27"/>
      <c r="E8" s="27"/>
      <c r="F8" s="28">
        <v>69</v>
      </c>
      <c r="G8" s="29"/>
    </row>
    <row r="9" spans="1:1024" x14ac:dyDescent="0.2">
      <c r="A9" s="26">
        <v>8</v>
      </c>
      <c r="B9" s="27" t="s">
        <v>29</v>
      </c>
      <c r="C9" s="27" t="s">
        <v>29</v>
      </c>
      <c r="D9" s="27"/>
      <c r="E9" s="27"/>
      <c r="F9" s="28">
        <v>179</v>
      </c>
      <c r="G9" s="29"/>
    </row>
    <row r="10" spans="1:1024" x14ac:dyDescent="0.2">
      <c r="A10" s="26">
        <v>9</v>
      </c>
      <c r="B10" s="27" t="s">
        <v>85</v>
      </c>
      <c r="C10" s="27" t="s">
        <v>85</v>
      </c>
      <c r="D10" s="27"/>
      <c r="E10" s="27"/>
      <c r="F10" s="28">
        <v>122</v>
      </c>
      <c r="G10" s="29"/>
    </row>
    <row r="11" spans="1:1024" x14ac:dyDescent="0.2">
      <c r="A11" s="26">
        <v>10</v>
      </c>
      <c r="B11" s="27" t="s">
        <v>86</v>
      </c>
      <c r="C11" s="27" t="s">
        <v>86</v>
      </c>
      <c r="D11" s="27"/>
      <c r="E11" s="27"/>
      <c r="F11" s="28">
        <v>232</v>
      </c>
      <c r="G11" s="29"/>
    </row>
    <row r="12" spans="1:1024" x14ac:dyDescent="0.2">
      <c r="A12" s="26">
        <v>11</v>
      </c>
      <c r="B12" s="27" t="s">
        <v>30</v>
      </c>
      <c r="C12" s="27" t="s">
        <v>30</v>
      </c>
      <c r="D12" s="27"/>
      <c r="E12" s="27"/>
      <c r="F12" s="28">
        <v>143</v>
      </c>
      <c r="G12" s="29"/>
    </row>
    <row r="13" spans="1:1024" x14ac:dyDescent="0.2">
      <c r="A13" s="26">
        <v>12</v>
      </c>
      <c r="B13" s="27" t="s">
        <v>31</v>
      </c>
      <c r="C13" s="27" t="s">
        <v>31</v>
      </c>
      <c r="D13" s="27"/>
      <c r="E13" s="27"/>
      <c r="F13" s="28">
        <v>253</v>
      </c>
      <c r="G13" s="29"/>
    </row>
    <row r="14" spans="1:1024" x14ac:dyDescent="0.2">
      <c r="A14" s="26">
        <v>13</v>
      </c>
      <c r="B14" s="27" t="s">
        <v>32</v>
      </c>
      <c r="C14" s="27" t="s">
        <v>32</v>
      </c>
      <c r="D14" s="27"/>
      <c r="E14" s="27"/>
      <c r="F14" s="28">
        <v>281</v>
      </c>
      <c r="G14" s="29"/>
    </row>
    <row r="15" spans="1:1024" x14ac:dyDescent="0.2">
      <c r="A15" s="26">
        <v>14</v>
      </c>
      <c r="B15" s="27" t="s">
        <v>33</v>
      </c>
      <c r="C15" s="27" t="s">
        <v>33</v>
      </c>
      <c r="D15" s="27"/>
      <c r="E15" s="27"/>
      <c r="F15" s="28">
        <v>391</v>
      </c>
      <c r="G15" s="29"/>
    </row>
    <row r="16" spans="1:1024" x14ac:dyDescent="0.2">
      <c r="A16" s="26">
        <v>15</v>
      </c>
      <c r="B16" s="27" t="s">
        <v>87</v>
      </c>
      <c r="C16" s="27" t="s">
        <v>87</v>
      </c>
      <c r="D16" s="27"/>
      <c r="E16" s="27"/>
      <c r="F16" s="28">
        <v>137</v>
      </c>
      <c r="G16" s="29"/>
    </row>
    <row r="17" spans="1:7" x14ac:dyDescent="0.2">
      <c r="A17" s="26">
        <v>16</v>
      </c>
      <c r="B17" s="27" t="s">
        <v>88</v>
      </c>
      <c r="C17" s="27" t="s">
        <v>89</v>
      </c>
      <c r="D17" s="27"/>
      <c r="E17" s="27"/>
      <c r="F17" s="28">
        <v>247</v>
      </c>
      <c r="G17" s="29"/>
    </row>
    <row r="18" spans="1:7" x14ac:dyDescent="0.2">
      <c r="A18" s="26">
        <v>17</v>
      </c>
      <c r="B18" s="27" t="s">
        <v>34</v>
      </c>
      <c r="C18" s="27" t="s">
        <v>34</v>
      </c>
      <c r="D18" s="27"/>
      <c r="E18" s="27"/>
      <c r="F18" s="28">
        <v>201</v>
      </c>
      <c r="G18" s="29"/>
    </row>
    <row r="19" spans="1:7" x14ac:dyDescent="0.2">
      <c r="A19" s="26">
        <v>18</v>
      </c>
      <c r="B19" s="27" t="s">
        <v>35</v>
      </c>
      <c r="C19" s="27" t="s">
        <v>35</v>
      </c>
      <c r="D19" s="27"/>
      <c r="E19" s="27"/>
      <c r="F19" s="28">
        <v>311</v>
      </c>
      <c r="G19" s="29"/>
    </row>
    <row r="20" spans="1:7" x14ac:dyDescent="0.2">
      <c r="A20" s="26">
        <v>19</v>
      </c>
      <c r="B20" s="27" t="s">
        <v>36</v>
      </c>
      <c r="C20" s="27" t="s">
        <v>36</v>
      </c>
      <c r="D20" s="27"/>
      <c r="E20" s="27"/>
      <c r="F20" s="28">
        <v>306</v>
      </c>
      <c r="G20" s="29"/>
    </row>
    <row r="21" spans="1:7" x14ac:dyDescent="0.2">
      <c r="A21" s="26">
        <v>20</v>
      </c>
      <c r="B21" s="27" t="s">
        <v>37</v>
      </c>
      <c r="C21" s="27" t="s">
        <v>37</v>
      </c>
      <c r="D21" s="27"/>
      <c r="E21" s="27"/>
      <c r="F21" s="28">
        <v>416</v>
      </c>
      <c r="G21" s="29"/>
    </row>
    <row r="22" spans="1:7" x14ac:dyDescent="0.2">
      <c r="A22" s="26">
        <v>21</v>
      </c>
      <c r="B22" s="27" t="s">
        <v>38</v>
      </c>
      <c r="C22" s="27" t="s">
        <v>38</v>
      </c>
      <c r="D22" s="27"/>
      <c r="E22" s="27"/>
      <c r="F22" s="28">
        <v>149</v>
      </c>
      <c r="G22" s="29"/>
    </row>
    <row r="23" spans="1:7" x14ac:dyDescent="0.2">
      <c r="A23" s="26">
        <v>22</v>
      </c>
      <c r="B23" s="27" t="s">
        <v>39</v>
      </c>
      <c r="C23" s="27" t="s">
        <v>39</v>
      </c>
      <c r="D23" s="27"/>
      <c r="E23" s="27"/>
      <c r="F23" s="28">
        <v>259</v>
      </c>
      <c r="G23" s="29"/>
    </row>
    <row r="24" spans="1:7" x14ac:dyDescent="0.2">
      <c r="A24" s="26">
        <v>23</v>
      </c>
      <c r="B24" s="27" t="s">
        <v>40</v>
      </c>
      <c r="C24" s="27" t="s">
        <v>40</v>
      </c>
      <c r="D24" s="27"/>
      <c r="E24" s="27"/>
      <c r="F24" s="28">
        <v>165</v>
      </c>
      <c r="G24" s="29"/>
    </row>
    <row r="25" spans="1:7" x14ac:dyDescent="0.2">
      <c r="A25" s="26">
        <v>24</v>
      </c>
      <c r="B25" s="27" t="s">
        <v>41</v>
      </c>
      <c r="C25" s="27" t="s">
        <v>41</v>
      </c>
      <c r="D25" s="27"/>
      <c r="E25" s="27"/>
      <c r="F25" s="28">
        <v>275</v>
      </c>
      <c r="G25" s="29"/>
    </row>
    <row r="26" spans="1:7" x14ac:dyDescent="0.2">
      <c r="A26" s="26">
        <v>25</v>
      </c>
      <c r="B26" s="27" t="s">
        <v>42</v>
      </c>
      <c r="C26" s="27" t="s">
        <v>42</v>
      </c>
      <c r="D26" s="27"/>
      <c r="E26" s="27"/>
      <c r="F26" s="28">
        <v>229</v>
      </c>
      <c r="G26" s="29"/>
    </row>
    <row r="27" spans="1:7" x14ac:dyDescent="0.2">
      <c r="A27" s="26">
        <v>26</v>
      </c>
      <c r="B27" s="27" t="s">
        <v>43</v>
      </c>
      <c r="C27" s="27" t="s">
        <v>43</v>
      </c>
      <c r="D27" s="27"/>
      <c r="E27" s="27"/>
      <c r="F27" s="28">
        <v>339</v>
      </c>
      <c r="G27" s="29"/>
    </row>
    <row r="28" spans="1:7" x14ac:dyDescent="0.2">
      <c r="A28" s="26">
        <v>27</v>
      </c>
      <c r="B28" s="27" t="s">
        <v>44</v>
      </c>
      <c r="C28" s="27" t="s">
        <v>44</v>
      </c>
      <c r="D28" s="27"/>
      <c r="E28" s="27"/>
      <c r="F28" s="28">
        <v>105</v>
      </c>
      <c r="G28" s="29"/>
    </row>
    <row r="29" spans="1:7" x14ac:dyDescent="0.2">
      <c r="A29" s="26">
        <v>28</v>
      </c>
      <c r="B29" s="27" t="s">
        <v>45</v>
      </c>
      <c r="C29" s="27" t="s">
        <v>45</v>
      </c>
      <c r="D29" s="27"/>
      <c r="E29" s="27"/>
      <c r="F29" s="28">
        <v>215</v>
      </c>
      <c r="G29" s="29"/>
    </row>
    <row r="30" spans="1:7" x14ac:dyDescent="0.2">
      <c r="A30" s="26">
        <v>29</v>
      </c>
      <c r="B30" s="27" t="s">
        <v>46</v>
      </c>
      <c r="C30" s="27" t="s">
        <v>46</v>
      </c>
      <c r="D30" s="27"/>
      <c r="E30" s="27"/>
      <c r="F30" s="28">
        <v>136</v>
      </c>
      <c r="G30" s="29"/>
    </row>
    <row r="31" spans="1:7" x14ac:dyDescent="0.2">
      <c r="A31" s="26">
        <v>30</v>
      </c>
      <c r="B31" s="27" t="s">
        <v>47</v>
      </c>
      <c r="C31" s="27" t="s">
        <v>47</v>
      </c>
      <c r="D31" s="27"/>
      <c r="E31" s="27"/>
      <c r="F31" s="28">
        <v>246</v>
      </c>
      <c r="G31" s="29"/>
    </row>
    <row r="32" spans="1:7" x14ac:dyDescent="0.2">
      <c r="A32" s="26">
        <v>31</v>
      </c>
      <c r="B32" s="27" t="s">
        <v>48</v>
      </c>
      <c r="C32" s="27" t="s">
        <v>48</v>
      </c>
      <c r="D32" s="27"/>
      <c r="E32" s="27"/>
      <c r="F32" s="28">
        <v>212</v>
      </c>
      <c r="G32" s="29"/>
    </row>
    <row r="33" spans="1:7" x14ac:dyDescent="0.2">
      <c r="A33" s="26">
        <v>32</v>
      </c>
      <c r="B33" s="27" t="s">
        <v>49</v>
      </c>
      <c r="C33" s="27" t="s">
        <v>49</v>
      </c>
      <c r="D33" s="27"/>
      <c r="E33" s="27"/>
      <c r="F33" s="28">
        <v>322</v>
      </c>
      <c r="G33" s="29"/>
    </row>
    <row r="34" spans="1:7" x14ac:dyDescent="0.2">
      <c r="A34" s="26">
        <v>33</v>
      </c>
      <c r="B34" s="27" t="s">
        <v>90</v>
      </c>
      <c r="C34" s="27" t="s">
        <v>90</v>
      </c>
      <c r="D34" s="27"/>
      <c r="E34" s="27"/>
      <c r="F34" s="28">
        <v>204</v>
      </c>
      <c r="G34" s="29"/>
    </row>
    <row r="35" spans="1:7" x14ac:dyDescent="0.2">
      <c r="A35" s="26">
        <v>34</v>
      </c>
      <c r="B35" s="27" t="s">
        <v>91</v>
      </c>
      <c r="C35" s="27" t="s">
        <v>91</v>
      </c>
      <c r="D35" s="27"/>
      <c r="E35" s="27"/>
      <c r="F35" s="28">
        <v>314</v>
      </c>
      <c r="G35" s="29"/>
    </row>
    <row r="36" spans="1:7" x14ac:dyDescent="0.2">
      <c r="A36" s="26">
        <v>35</v>
      </c>
      <c r="B36" s="27" t="s">
        <v>50</v>
      </c>
      <c r="C36" s="27" t="s">
        <v>50</v>
      </c>
      <c r="D36" s="27"/>
      <c r="E36" s="27"/>
      <c r="F36" s="28">
        <v>225</v>
      </c>
      <c r="G36" s="29"/>
    </row>
    <row r="37" spans="1:7" x14ac:dyDescent="0.2">
      <c r="A37" s="26">
        <v>36</v>
      </c>
      <c r="B37" s="27" t="s">
        <v>51</v>
      </c>
      <c r="C37" s="27" t="s">
        <v>51</v>
      </c>
      <c r="D37" s="27"/>
      <c r="E37" s="27"/>
      <c r="F37" s="28">
        <v>336</v>
      </c>
      <c r="G37" s="29"/>
    </row>
    <row r="38" spans="1:7" x14ac:dyDescent="0.2">
      <c r="A38" s="26">
        <v>37</v>
      </c>
      <c r="B38" s="27" t="s">
        <v>52</v>
      </c>
      <c r="C38" s="27" t="s">
        <v>52</v>
      </c>
      <c r="D38" s="27"/>
      <c r="E38" s="27"/>
      <c r="F38" s="28">
        <v>324</v>
      </c>
      <c r="G38" s="29"/>
    </row>
    <row r="39" spans="1:7" x14ac:dyDescent="0.2">
      <c r="A39" s="26">
        <v>38</v>
      </c>
      <c r="B39" s="27" t="s">
        <v>53</v>
      </c>
      <c r="C39" s="27" t="s">
        <v>53</v>
      </c>
      <c r="D39" s="27"/>
      <c r="E39" s="27"/>
      <c r="F39" s="28">
        <v>435</v>
      </c>
      <c r="G39" s="29"/>
    </row>
    <row r="40" spans="1:7" x14ac:dyDescent="0.2">
      <c r="A40" s="26">
        <v>39</v>
      </c>
      <c r="B40" s="27" t="s">
        <v>92</v>
      </c>
      <c r="C40" s="27" t="s">
        <v>92</v>
      </c>
      <c r="D40" s="27"/>
      <c r="E40" s="27"/>
      <c r="F40" s="28">
        <v>220</v>
      </c>
      <c r="G40" s="29"/>
    </row>
    <row r="41" spans="1:7" x14ac:dyDescent="0.2">
      <c r="A41" s="26">
        <v>40</v>
      </c>
      <c r="B41" s="27" t="s">
        <v>93</v>
      </c>
      <c r="C41" s="27" t="s">
        <v>93</v>
      </c>
      <c r="D41" s="27"/>
      <c r="E41" s="27"/>
      <c r="F41" s="28">
        <v>330</v>
      </c>
      <c r="G41" s="29"/>
    </row>
    <row r="42" spans="1:7" x14ac:dyDescent="0.2">
      <c r="A42" s="26">
        <v>41</v>
      </c>
      <c r="B42" s="27" t="s">
        <v>54</v>
      </c>
      <c r="C42" s="27" t="s">
        <v>54</v>
      </c>
      <c r="D42" s="27"/>
      <c r="E42" s="27"/>
      <c r="F42" s="28">
        <v>284</v>
      </c>
      <c r="G42" s="29"/>
    </row>
    <row r="43" spans="1:7" x14ac:dyDescent="0.2">
      <c r="A43" s="26">
        <v>42</v>
      </c>
      <c r="B43" s="27" t="s">
        <v>55</v>
      </c>
      <c r="C43" s="27" t="s">
        <v>55</v>
      </c>
      <c r="D43" s="27"/>
      <c r="E43" s="27"/>
      <c r="F43" s="28">
        <v>394</v>
      </c>
      <c r="G43" s="29"/>
    </row>
    <row r="44" spans="1:7" x14ac:dyDescent="0.2">
      <c r="A44" s="26">
        <v>43</v>
      </c>
      <c r="B44" s="27" t="s">
        <v>56</v>
      </c>
      <c r="C44" s="27" t="s">
        <v>56</v>
      </c>
      <c r="D44" s="27"/>
      <c r="E44" s="27"/>
      <c r="F44" s="28">
        <v>347</v>
      </c>
      <c r="G44" s="29"/>
    </row>
    <row r="45" spans="1:7" x14ac:dyDescent="0.2">
      <c r="A45" s="26">
        <v>44</v>
      </c>
      <c r="B45" s="27" t="s">
        <v>57</v>
      </c>
      <c r="C45" s="27" t="s">
        <v>57</v>
      </c>
      <c r="D45" s="27"/>
      <c r="E45" s="27"/>
      <c r="F45" s="28">
        <v>450</v>
      </c>
      <c r="G45" s="29"/>
    </row>
    <row r="46" spans="1:7" x14ac:dyDescent="0.2">
      <c r="A46" s="26">
        <v>45</v>
      </c>
      <c r="B46" s="27" t="s">
        <v>58</v>
      </c>
      <c r="C46" s="27" t="s">
        <v>58</v>
      </c>
      <c r="D46" s="27"/>
      <c r="E46" s="27"/>
      <c r="F46" s="28">
        <v>73</v>
      </c>
      <c r="G46" s="29"/>
    </row>
    <row r="47" spans="1:7" x14ac:dyDescent="0.2">
      <c r="A47" s="26">
        <v>46</v>
      </c>
      <c r="B47" s="27" t="s">
        <v>59</v>
      </c>
      <c r="C47" s="27" t="s">
        <v>59</v>
      </c>
      <c r="D47" s="27"/>
      <c r="E47" s="27"/>
      <c r="F47" s="28">
        <v>350</v>
      </c>
      <c r="G47" s="29"/>
    </row>
    <row r="48" spans="1:7" x14ac:dyDescent="0.2">
      <c r="A48" s="26">
        <v>47</v>
      </c>
      <c r="B48" s="27" t="s">
        <v>60</v>
      </c>
      <c r="C48" s="27" t="s">
        <v>60</v>
      </c>
      <c r="D48" s="27"/>
      <c r="E48" s="27"/>
      <c r="F48" s="28">
        <v>409</v>
      </c>
      <c r="G48" s="29"/>
    </row>
    <row r="49" spans="1:7" x14ac:dyDescent="0.2">
      <c r="A49" s="26">
        <v>48</v>
      </c>
      <c r="B49" s="27" t="s">
        <v>61</v>
      </c>
      <c r="C49" s="27" t="s">
        <v>61</v>
      </c>
      <c r="D49" s="27"/>
      <c r="E49" s="27"/>
      <c r="F49" s="28">
        <v>780</v>
      </c>
      <c r="G49" s="29"/>
    </row>
    <row r="50" spans="1:7" x14ac:dyDescent="0.2">
      <c r="A50" s="26">
        <v>49</v>
      </c>
      <c r="B50" s="36" t="s">
        <v>94</v>
      </c>
      <c r="C50" s="36" t="s">
        <v>94</v>
      </c>
      <c r="D50" s="36"/>
      <c r="E50" s="36"/>
      <c r="F50" s="37">
        <v>104</v>
      </c>
      <c r="G50" s="29"/>
    </row>
    <row r="51" spans="1:7" x14ac:dyDescent="0.2">
      <c r="A51" s="26">
        <v>50</v>
      </c>
      <c r="B51" s="36" t="s">
        <v>95</v>
      </c>
      <c r="C51" s="36" t="s">
        <v>95</v>
      </c>
      <c r="D51" s="36"/>
      <c r="E51" s="36"/>
      <c r="F51" s="37">
        <v>158</v>
      </c>
      <c r="G51" s="29"/>
    </row>
    <row r="52" spans="1:7" x14ac:dyDescent="0.2">
      <c r="A52" s="26">
        <v>51</v>
      </c>
      <c r="B52" s="30" t="s">
        <v>62</v>
      </c>
      <c r="C52" s="30" t="s">
        <v>62</v>
      </c>
      <c r="D52" s="30"/>
      <c r="E52" s="30"/>
      <c r="F52" s="31">
        <v>121</v>
      </c>
      <c r="G52" s="29"/>
    </row>
    <row r="53" spans="1:7" x14ac:dyDescent="0.2">
      <c r="A53" s="26">
        <v>52</v>
      </c>
      <c r="B53" s="30" t="s">
        <v>63</v>
      </c>
      <c r="C53" s="30" t="s">
        <v>63</v>
      </c>
      <c r="D53" s="30"/>
      <c r="E53" s="30"/>
      <c r="F53" s="31">
        <v>177</v>
      </c>
      <c r="G53" s="29"/>
    </row>
    <row r="54" spans="1:7" x14ac:dyDescent="0.2">
      <c r="A54" s="26">
        <v>53</v>
      </c>
      <c r="B54" s="30" t="s">
        <v>64</v>
      </c>
      <c r="C54" s="30" t="s">
        <v>64</v>
      </c>
      <c r="D54" s="30"/>
      <c r="E54" s="30"/>
      <c r="F54" s="31">
        <v>233</v>
      </c>
      <c r="G54" s="29"/>
    </row>
    <row r="55" spans="1:7" x14ac:dyDescent="0.2">
      <c r="A55" s="26">
        <v>54</v>
      </c>
      <c r="B55" s="30" t="s">
        <v>69</v>
      </c>
      <c r="C55" s="30" t="s">
        <v>69</v>
      </c>
      <c r="D55" s="30"/>
      <c r="E55" s="30"/>
      <c r="F55" s="31">
        <v>735</v>
      </c>
      <c r="G55" s="29"/>
    </row>
    <row r="56" spans="1:7" x14ac:dyDescent="0.2">
      <c r="A56" s="26">
        <v>55</v>
      </c>
      <c r="B56" s="32" t="s">
        <v>70</v>
      </c>
      <c r="C56" s="32" t="s">
        <v>70</v>
      </c>
      <c r="D56" s="32"/>
      <c r="E56" s="32"/>
      <c r="F56" s="33">
        <v>132</v>
      </c>
      <c r="G56" s="29"/>
    </row>
    <row r="57" spans="1:7" x14ac:dyDescent="0.2">
      <c r="A57" s="26">
        <v>56</v>
      </c>
      <c r="B57" s="32" t="s">
        <v>71</v>
      </c>
      <c r="C57" s="32" t="s">
        <v>71</v>
      </c>
      <c r="D57" s="32"/>
      <c r="E57" s="32"/>
      <c r="F57" s="33">
        <v>150</v>
      </c>
      <c r="G57" s="29"/>
    </row>
    <row r="58" spans="1:7" x14ac:dyDescent="0.2">
      <c r="A58" s="26">
        <v>57</v>
      </c>
      <c r="B58" s="32" t="s">
        <v>72</v>
      </c>
      <c r="C58" s="32" t="s">
        <v>72</v>
      </c>
      <c r="D58" s="32"/>
      <c r="E58" s="32"/>
      <c r="F58" s="33">
        <v>201</v>
      </c>
      <c r="G58" s="29"/>
    </row>
    <row r="59" spans="1:7" x14ac:dyDescent="0.2">
      <c r="A59" s="26">
        <v>58</v>
      </c>
      <c r="B59" s="32" t="s">
        <v>73</v>
      </c>
      <c r="C59" s="32" t="s">
        <v>73</v>
      </c>
      <c r="D59" s="32"/>
      <c r="E59" s="32"/>
      <c r="F59" s="33">
        <v>267</v>
      </c>
      <c r="G59" s="29"/>
    </row>
    <row r="60" spans="1:7" x14ac:dyDescent="0.2">
      <c r="A60" s="26">
        <v>59</v>
      </c>
      <c r="B60" s="32" t="s">
        <v>96</v>
      </c>
      <c r="C60" s="32" t="s">
        <v>96</v>
      </c>
      <c r="D60" s="32"/>
      <c r="E60" s="32"/>
      <c r="F60" s="33">
        <v>216</v>
      </c>
      <c r="G60" s="29"/>
    </row>
    <row r="61" spans="1:7" x14ac:dyDescent="0.2">
      <c r="A61" s="26">
        <v>60</v>
      </c>
      <c r="B61" s="32" t="s">
        <v>74</v>
      </c>
      <c r="C61" s="32" t="s">
        <v>74</v>
      </c>
      <c r="D61" s="32"/>
      <c r="E61" s="32"/>
      <c r="F61" s="33">
        <v>51</v>
      </c>
      <c r="G61" s="29"/>
    </row>
    <row r="62" spans="1:7" x14ac:dyDescent="0.2">
      <c r="A62" s="26">
        <v>61</v>
      </c>
      <c r="B62" s="32" t="s">
        <v>19</v>
      </c>
      <c r="C62" s="32" t="s">
        <v>19</v>
      </c>
      <c r="D62" s="32"/>
      <c r="E62" s="32"/>
      <c r="F62" s="33">
        <v>88</v>
      </c>
      <c r="G62" s="29"/>
    </row>
    <row r="63" spans="1:7" x14ac:dyDescent="0.2">
      <c r="A63" s="26">
        <v>62</v>
      </c>
      <c r="B63" s="32" t="s">
        <v>75</v>
      </c>
      <c r="C63" s="32" t="s">
        <v>75</v>
      </c>
      <c r="D63" s="32"/>
      <c r="E63" s="32"/>
      <c r="F63" s="33">
        <v>72</v>
      </c>
      <c r="G63" s="29"/>
    </row>
    <row r="64" spans="1:7" x14ac:dyDescent="0.2">
      <c r="A64" s="26">
        <v>63</v>
      </c>
      <c r="B64" s="32" t="s">
        <v>97</v>
      </c>
      <c r="C64" s="32" t="s">
        <v>97</v>
      </c>
      <c r="D64" s="32"/>
      <c r="E64" s="32"/>
      <c r="F64" s="33">
        <v>123</v>
      </c>
      <c r="G64" s="29"/>
    </row>
    <row r="65" spans="1:7" x14ac:dyDescent="0.2">
      <c r="A65" s="26">
        <v>64</v>
      </c>
      <c r="B65" s="32" t="s">
        <v>98</v>
      </c>
      <c r="C65" s="32" t="s">
        <v>98</v>
      </c>
      <c r="D65" s="32"/>
      <c r="E65" s="32"/>
      <c r="F65" s="33">
        <v>205</v>
      </c>
      <c r="G65" s="29"/>
    </row>
    <row r="66" spans="1:7" x14ac:dyDescent="0.2">
      <c r="A66" s="26">
        <v>65</v>
      </c>
      <c r="B66" s="32" t="s">
        <v>76</v>
      </c>
      <c r="C66" s="32" t="s">
        <v>76</v>
      </c>
      <c r="D66" s="32"/>
      <c r="E66" s="32"/>
      <c r="F66" s="33">
        <v>652</v>
      </c>
      <c r="G66" s="29"/>
    </row>
    <row r="67" spans="1:7" x14ac:dyDescent="0.2">
      <c r="A67" s="26">
        <v>66</v>
      </c>
      <c r="B67" s="32" t="s">
        <v>77</v>
      </c>
      <c r="C67" s="32" t="s">
        <v>77</v>
      </c>
      <c r="D67" s="32"/>
      <c r="E67" s="32"/>
      <c r="F67" s="33">
        <v>358</v>
      </c>
      <c r="G67" s="29"/>
    </row>
    <row r="68" spans="1:7" x14ac:dyDescent="0.2">
      <c r="A68" s="26">
        <v>67</v>
      </c>
      <c r="B68" s="32" t="s">
        <v>65</v>
      </c>
      <c r="C68" s="32" t="s">
        <v>65</v>
      </c>
      <c r="D68" s="32"/>
      <c r="E68" s="32"/>
      <c r="F68" s="33">
        <v>82</v>
      </c>
      <c r="G68" s="29"/>
    </row>
    <row r="69" spans="1:7" x14ac:dyDescent="0.2">
      <c r="A69" s="26">
        <v>68</v>
      </c>
      <c r="B69" s="32" t="s">
        <v>66</v>
      </c>
      <c r="C69" s="32" t="s">
        <v>66</v>
      </c>
      <c r="D69" s="32"/>
      <c r="E69" s="32"/>
      <c r="F69" s="33">
        <v>145</v>
      </c>
      <c r="G69" s="29"/>
    </row>
    <row r="70" spans="1:7" x14ac:dyDescent="0.2">
      <c r="A70" s="26">
        <v>69</v>
      </c>
      <c r="B70" s="32" t="s">
        <v>67</v>
      </c>
      <c r="C70" s="32" t="s">
        <v>67</v>
      </c>
      <c r="D70" s="32"/>
      <c r="E70" s="32"/>
      <c r="F70" s="33">
        <v>200</v>
      </c>
      <c r="G70" s="29"/>
    </row>
    <row r="71" spans="1:7" x14ac:dyDescent="0.2">
      <c r="A71" s="26">
        <v>70</v>
      </c>
      <c r="B71" s="32" t="s">
        <v>68</v>
      </c>
      <c r="C71" s="32" t="s">
        <v>68</v>
      </c>
      <c r="D71" s="32"/>
      <c r="E71" s="32"/>
      <c r="F71" s="33">
        <v>254</v>
      </c>
      <c r="G71" s="29"/>
    </row>
    <row r="72" spans="1:7" x14ac:dyDescent="0.2">
      <c r="A72" s="26">
        <v>71</v>
      </c>
      <c r="B72" s="32" t="s">
        <v>78</v>
      </c>
      <c r="C72" s="32" t="s">
        <v>78</v>
      </c>
      <c r="D72" s="32"/>
      <c r="E72" s="32"/>
      <c r="F72" s="33">
        <v>153</v>
      </c>
      <c r="G72" s="29"/>
    </row>
    <row r="73" spans="1:7" x14ac:dyDescent="0.2">
      <c r="A73" s="26">
        <v>72</v>
      </c>
      <c r="B73" s="32" t="s">
        <v>79</v>
      </c>
      <c r="C73" s="32" t="s">
        <v>79</v>
      </c>
      <c r="D73" s="32"/>
      <c r="E73" s="32"/>
      <c r="F73" s="33">
        <v>204</v>
      </c>
      <c r="G73" s="29"/>
    </row>
    <row r="74" spans="1:7" x14ac:dyDescent="0.2">
      <c r="A74" s="26">
        <v>73</v>
      </c>
      <c r="B74" s="32" t="s">
        <v>80</v>
      </c>
      <c r="C74" s="32" t="s">
        <v>80</v>
      </c>
      <c r="D74" s="32"/>
      <c r="E74" s="32"/>
      <c r="F74" s="33">
        <v>0.8</v>
      </c>
      <c r="G74" s="29"/>
    </row>
    <row r="75" spans="1:7" x14ac:dyDescent="0.2">
      <c r="A75" s="26">
        <v>74</v>
      </c>
      <c r="B75" s="32" t="s">
        <v>81</v>
      </c>
      <c r="C75" s="32" t="s">
        <v>82</v>
      </c>
      <c r="D75" s="32"/>
      <c r="E75" s="32"/>
      <c r="F75" s="33">
        <v>62</v>
      </c>
      <c r="G75" s="29"/>
    </row>
    <row r="76" spans="1:7" x14ac:dyDescent="0.2">
      <c r="A76" s="26">
        <v>75</v>
      </c>
      <c r="B76" s="32" t="s">
        <v>83</v>
      </c>
      <c r="C76" s="32" t="s">
        <v>83</v>
      </c>
      <c r="D76" s="32"/>
      <c r="E76" s="32"/>
      <c r="F76" s="33">
        <v>1.6</v>
      </c>
      <c r="G76" s="29"/>
    </row>
    <row r="77" spans="1:7" x14ac:dyDescent="0.2">
      <c r="B77" s="29"/>
      <c r="C77" s="29"/>
      <c r="D77" s="29"/>
      <c r="E77" s="29"/>
      <c r="F77" s="34"/>
      <c r="G77" s="29"/>
    </row>
    <row r="78" spans="1:7" x14ac:dyDescent="0.2">
      <c r="B78" s="29"/>
      <c r="C78" s="29"/>
      <c r="D78" s="29"/>
      <c r="E78" s="29"/>
      <c r="F78" s="34"/>
      <c r="G78" s="29"/>
    </row>
    <row r="79" spans="1:7" x14ac:dyDescent="0.2">
      <c r="B79" s="29"/>
      <c r="C79" s="29"/>
      <c r="D79" s="29"/>
      <c r="E79" s="29"/>
      <c r="F79" s="34"/>
      <c r="G79" s="29"/>
    </row>
    <row r="80" spans="1:7" x14ac:dyDescent="0.2">
      <c r="B80" s="29"/>
      <c r="C80" s="29"/>
      <c r="D80" s="29"/>
      <c r="E80" s="29"/>
      <c r="F80" s="34"/>
      <c r="G80" s="29"/>
    </row>
    <row r="81" spans="2:7" x14ac:dyDescent="0.2">
      <c r="B81" s="29"/>
      <c r="C81" s="29"/>
      <c r="D81" s="29"/>
      <c r="E81" s="29"/>
      <c r="F81" s="34"/>
      <c r="G81" s="29"/>
    </row>
    <row r="82" spans="2:7" x14ac:dyDescent="0.2">
      <c r="B82" s="29"/>
      <c r="C82" s="29"/>
      <c r="D82" s="29"/>
      <c r="E82" s="29"/>
      <c r="F82" s="34"/>
      <c r="G82" s="29"/>
    </row>
    <row r="83" spans="2:7" x14ac:dyDescent="0.2">
      <c r="B83" s="29"/>
      <c r="C83" s="29"/>
      <c r="D83" s="29"/>
      <c r="E83" s="29"/>
      <c r="F83" s="34"/>
      <c r="G83" s="29"/>
    </row>
    <row r="84" spans="2:7" x14ac:dyDescent="0.2">
      <c r="B84" s="29"/>
      <c r="C84" s="29"/>
      <c r="D84" s="29"/>
      <c r="E84" s="29"/>
      <c r="F84" s="34"/>
      <c r="G84" s="29"/>
    </row>
    <row r="85" spans="2:7" x14ac:dyDescent="0.2">
      <c r="B85" s="29"/>
      <c r="C85" s="29"/>
      <c r="D85" s="29"/>
      <c r="E85" s="29"/>
      <c r="F85" s="34"/>
      <c r="G85" s="29"/>
    </row>
    <row r="86" spans="2:7" x14ac:dyDescent="0.2">
      <c r="B86" s="29"/>
      <c r="C86" s="29"/>
      <c r="D86" s="29"/>
      <c r="E86" s="29"/>
      <c r="F86" s="34"/>
      <c r="G86" s="29"/>
    </row>
    <row r="87" spans="2:7" x14ac:dyDescent="0.2">
      <c r="B87" s="29"/>
      <c r="C87" s="29"/>
      <c r="D87" s="29"/>
      <c r="E87" s="29"/>
      <c r="F87" s="34"/>
      <c r="G87" s="29"/>
    </row>
    <row r="88" spans="2:7" x14ac:dyDescent="0.2">
      <c r="B88" s="29"/>
      <c r="C88" s="29"/>
      <c r="D88" s="29"/>
      <c r="E88" s="29"/>
      <c r="F88" s="34"/>
      <c r="G88" s="29"/>
    </row>
    <row r="89" spans="2:7" x14ac:dyDescent="0.2">
      <c r="B89" s="29"/>
      <c r="C89" s="29"/>
      <c r="D89" s="29"/>
      <c r="E89" s="29"/>
      <c r="F89" s="34"/>
      <c r="G89" s="29"/>
    </row>
    <row r="90" spans="2:7" x14ac:dyDescent="0.2">
      <c r="B90" s="29"/>
      <c r="C90" s="29"/>
      <c r="D90" s="29"/>
      <c r="E90" s="29"/>
      <c r="F90" s="34"/>
      <c r="G90" s="29"/>
    </row>
    <row r="91" spans="2:7" x14ac:dyDescent="0.2">
      <c r="B91" s="29"/>
      <c r="C91" s="29"/>
      <c r="D91" s="29"/>
      <c r="E91" s="29"/>
      <c r="F91" s="34"/>
      <c r="G91" s="29"/>
    </row>
    <row r="92" spans="2:7" x14ac:dyDescent="0.2">
      <c r="B92" s="29"/>
      <c r="C92" s="29"/>
      <c r="D92" s="29"/>
      <c r="E92" s="29"/>
      <c r="F92" s="34"/>
      <c r="G92" s="29"/>
    </row>
    <row r="93" spans="2:7" x14ac:dyDescent="0.2">
      <c r="B93" s="29"/>
      <c r="C93" s="29"/>
      <c r="D93" s="29"/>
      <c r="E93" s="29"/>
      <c r="F93" s="34"/>
      <c r="G93" s="29"/>
    </row>
    <row r="94" spans="2:7" x14ac:dyDescent="0.2">
      <c r="B94" s="29"/>
      <c r="C94" s="29"/>
      <c r="D94" s="29"/>
      <c r="E94" s="29"/>
      <c r="F94" s="34"/>
      <c r="G94" s="29"/>
    </row>
    <row r="95" spans="2:7" x14ac:dyDescent="0.2">
      <c r="B95" s="29"/>
      <c r="C95" s="29"/>
      <c r="D95" s="29"/>
      <c r="E95" s="29"/>
      <c r="F95" s="34"/>
      <c r="G95" s="29"/>
    </row>
    <row r="96" spans="2:7" x14ac:dyDescent="0.2">
      <c r="B96" s="29"/>
      <c r="C96" s="29"/>
      <c r="D96" s="29"/>
      <c r="E96" s="29"/>
      <c r="F96" s="34"/>
      <c r="G96" s="29"/>
    </row>
    <row r="97" spans="2:7" x14ac:dyDescent="0.2">
      <c r="B97" s="29"/>
      <c r="C97" s="29"/>
      <c r="D97" s="29"/>
      <c r="E97" s="29"/>
      <c r="F97" s="34"/>
      <c r="G97" s="29"/>
    </row>
    <row r="98" spans="2:7" x14ac:dyDescent="0.2">
      <c r="B98" s="29"/>
      <c r="C98" s="29"/>
      <c r="D98" s="29"/>
      <c r="E98" s="29"/>
      <c r="F98" s="34"/>
      <c r="G98" s="29"/>
    </row>
    <row r="99" spans="2:7" x14ac:dyDescent="0.2">
      <c r="B99" s="29"/>
      <c r="C99" s="29"/>
      <c r="D99" s="29"/>
      <c r="E99" s="29"/>
      <c r="F99" s="34"/>
      <c r="G99" s="29"/>
    </row>
    <row r="100" spans="2:7" x14ac:dyDescent="0.2">
      <c r="B100" s="29"/>
      <c r="C100" s="29"/>
      <c r="D100" s="29"/>
      <c r="E100" s="29"/>
      <c r="F100" s="34"/>
      <c r="G100" s="29"/>
    </row>
    <row r="101" spans="2:7" x14ac:dyDescent="0.2">
      <c r="B101" s="29"/>
      <c r="C101" s="29"/>
      <c r="D101" s="29"/>
      <c r="E101" s="29"/>
      <c r="F101" s="34"/>
      <c r="G101" s="29"/>
    </row>
    <row r="102" spans="2:7" x14ac:dyDescent="0.2">
      <c r="B102" s="29"/>
      <c r="C102" s="29"/>
      <c r="D102" s="29"/>
      <c r="E102" s="29"/>
      <c r="F102" s="34"/>
      <c r="G102" s="29"/>
    </row>
    <row r="103" spans="2:7" x14ac:dyDescent="0.2">
      <c r="B103" s="29"/>
      <c r="C103" s="29"/>
      <c r="D103" s="29"/>
      <c r="E103" s="29"/>
      <c r="F103" s="34"/>
      <c r="G103" s="29"/>
    </row>
    <row r="104" spans="2:7" x14ac:dyDescent="0.2">
      <c r="B104" s="29"/>
      <c r="C104" s="29"/>
      <c r="D104" s="29"/>
      <c r="E104" s="29"/>
      <c r="F104" s="34"/>
      <c r="G104" s="29"/>
    </row>
    <row r="105" spans="2:7" x14ac:dyDescent="0.2">
      <c r="B105" s="29"/>
      <c r="C105" s="29"/>
      <c r="D105" s="29"/>
      <c r="E105" s="29"/>
      <c r="F105" s="34"/>
      <c r="G105" s="29"/>
    </row>
    <row r="106" spans="2:7" x14ac:dyDescent="0.2">
      <c r="B106" s="29"/>
      <c r="C106" s="29"/>
      <c r="D106" s="29"/>
      <c r="E106" s="29"/>
      <c r="F106" s="34"/>
      <c r="G106" s="29"/>
    </row>
    <row r="107" spans="2:7" x14ac:dyDescent="0.2">
      <c r="B107" s="29"/>
      <c r="C107" s="29"/>
      <c r="D107" s="29"/>
      <c r="E107" s="29"/>
      <c r="F107" s="34"/>
      <c r="G107" s="29"/>
    </row>
    <row r="108" spans="2:7" x14ac:dyDescent="0.2">
      <c r="B108" s="29"/>
      <c r="C108" s="29"/>
      <c r="D108" s="29"/>
      <c r="E108" s="29"/>
      <c r="F108" s="34"/>
      <c r="G108" s="29"/>
    </row>
    <row r="109" spans="2:7" x14ac:dyDescent="0.2">
      <c r="B109" s="29"/>
      <c r="C109" s="29"/>
      <c r="D109" s="29"/>
      <c r="E109" s="29"/>
      <c r="F109" s="34"/>
      <c r="G109" s="29"/>
    </row>
    <row r="110" spans="2:7" x14ac:dyDescent="0.2">
      <c r="B110" s="29"/>
      <c r="C110" s="29"/>
      <c r="D110" s="29"/>
      <c r="E110" s="29"/>
      <c r="F110" s="34"/>
      <c r="G110" s="29"/>
    </row>
    <row r="111" spans="2:7" x14ac:dyDescent="0.2">
      <c r="B111" s="29"/>
      <c r="C111" s="29"/>
      <c r="D111" s="29"/>
      <c r="E111" s="29"/>
      <c r="F111" s="34"/>
      <c r="G111" s="29"/>
    </row>
    <row r="112" spans="2:7" x14ac:dyDescent="0.2">
      <c r="B112" s="29"/>
      <c r="C112" s="29"/>
      <c r="D112" s="29"/>
      <c r="E112" s="29"/>
      <c r="F112" s="34"/>
      <c r="G112" s="29"/>
    </row>
    <row r="113" spans="2:7" x14ac:dyDescent="0.2">
      <c r="B113" s="29"/>
      <c r="C113" s="29"/>
      <c r="D113" s="29"/>
      <c r="E113" s="29"/>
      <c r="F113" s="34"/>
      <c r="G113" s="29"/>
    </row>
    <row r="114" spans="2:7" x14ac:dyDescent="0.2">
      <c r="B114" s="29"/>
      <c r="C114" s="29"/>
      <c r="D114" s="29"/>
      <c r="E114" s="29"/>
      <c r="F114" s="34"/>
      <c r="G114" s="29"/>
    </row>
    <row r="115" spans="2:7" x14ac:dyDescent="0.2">
      <c r="B115" s="29"/>
      <c r="C115" s="29"/>
      <c r="D115" s="29"/>
      <c r="E115" s="29"/>
      <c r="F115" s="34"/>
      <c r="G115" s="29"/>
    </row>
    <row r="116" spans="2:7" x14ac:dyDescent="0.2">
      <c r="B116" s="29"/>
      <c r="C116" s="29"/>
      <c r="D116" s="29"/>
      <c r="E116" s="29"/>
      <c r="F116" s="34"/>
      <c r="G116" s="29"/>
    </row>
    <row r="117" spans="2:7" x14ac:dyDescent="0.2">
      <c r="B117" s="29"/>
      <c r="C117" s="29"/>
      <c r="D117" s="29"/>
      <c r="E117" s="29"/>
      <c r="F117" s="34"/>
      <c r="G117" s="29"/>
    </row>
    <row r="118" spans="2:7" x14ac:dyDescent="0.2">
      <c r="B118" s="29"/>
      <c r="C118" s="29"/>
      <c r="D118" s="29"/>
      <c r="E118" s="29"/>
      <c r="F118" s="34"/>
      <c r="G118" s="29"/>
    </row>
    <row r="119" spans="2:7" x14ac:dyDescent="0.2">
      <c r="B119" s="29"/>
      <c r="C119" s="29"/>
      <c r="D119" s="29"/>
      <c r="E119" s="29"/>
      <c r="F119" s="34"/>
      <c r="G119" s="29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Lisez moi</vt:lpstr>
      <vt:lpstr>Budget</vt:lpstr>
      <vt:lpstr>Liste_MAEC</vt:lpstr>
      <vt:lpstr>Budget!Zone_d_impression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CHAZOTTIER</dc:creator>
  <dc:description/>
  <cp:lastModifiedBy>Florian CHAZOTTIER</cp:lastModifiedBy>
  <cp:revision>1</cp:revision>
  <dcterms:created xsi:type="dcterms:W3CDTF">2022-06-13T09:22:35Z</dcterms:created>
  <dcterms:modified xsi:type="dcterms:W3CDTF">2022-07-13T10:54:35Z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