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WSREA\Planification ecologique\Déclinaison MASA\Hydraulique\Dispositif 2026\Annexes DS\Annexes finales\"/>
    </mc:Choice>
  </mc:AlternateContent>
  <bookViews>
    <workbookView xWindow="0" yWindow="0" windowWidth="20430" windowHeight="6840" tabRatio="500" activeTab="1"/>
  </bookViews>
  <sheets>
    <sheet name="Dépenses prévisionnelles" sheetId="1" r:id="rId1"/>
    <sheet name="Répartition des financements" sheetId="2" r:id="rId2"/>
    <sheet name="Ne pas utiliser" sheetId="3" state="hidden" r:id="rId3"/>
  </sheets>
  <definedNames>
    <definedName name="_ftnref1" localSheetId="0">'Dépenses prévisionnelles'!$E$5</definedName>
    <definedName name="_ftnref2" localSheetId="0">'Dépenses prévisionnelles'!$E$7</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7" i="1" l="1"/>
  <c r="B14" i="2" l="1"/>
  <c r="B16" i="2"/>
  <c r="D11" i="1" l="1"/>
  <c r="F260" i="2"/>
  <c r="C260" i="2"/>
  <c r="B260" i="2"/>
  <c r="A260" i="2"/>
  <c r="C259" i="2"/>
  <c r="B259" i="2"/>
  <c r="A259" i="2"/>
  <c r="C258" i="2"/>
  <c r="B258" i="2"/>
  <c r="F258" i="2" s="1"/>
  <c r="A258" i="2"/>
  <c r="F257" i="2"/>
  <c r="C257" i="2"/>
  <c r="B257" i="2"/>
  <c r="A257" i="2"/>
  <c r="C256" i="2"/>
  <c r="B256" i="2"/>
  <c r="F256" i="2" s="1"/>
  <c r="A256" i="2"/>
  <c r="C255" i="2"/>
  <c r="B255" i="2"/>
  <c r="A255" i="2"/>
  <c r="F254" i="2"/>
  <c r="C254" i="2"/>
  <c r="B254" i="2"/>
  <c r="A254" i="2"/>
  <c r="C253" i="2"/>
  <c r="B253" i="2"/>
  <c r="A253" i="2"/>
  <c r="F252" i="2"/>
  <c r="C252" i="2"/>
  <c r="B252" i="2"/>
  <c r="A252" i="2"/>
  <c r="C251" i="2"/>
  <c r="B251" i="2"/>
  <c r="A251" i="2"/>
  <c r="C250" i="2"/>
  <c r="B250" i="2"/>
  <c r="F250" i="2" s="1"/>
  <c r="A250" i="2"/>
  <c r="F249" i="2"/>
  <c r="C249" i="2"/>
  <c r="B249" i="2"/>
  <c r="A249" i="2"/>
  <c r="F248" i="2"/>
  <c r="C248" i="2"/>
  <c r="B248" i="2"/>
  <c r="A248" i="2"/>
  <c r="C247" i="2"/>
  <c r="B247" i="2"/>
  <c r="A247" i="2"/>
  <c r="F246" i="2"/>
  <c r="C246" i="2"/>
  <c r="B246" i="2"/>
  <c r="A246" i="2"/>
  <c r="C245" i="2"/>
  <c r="B245" i="2"/>
  <c r="A245" i="2"/>
  <c r="F244" i="2"/>
  <c r="C244" i="2"/>
  <c r="B244" i="2"/>
  <c r="A244" i="2"/>
  <c r="C243" i="2"/>
  <c r="B243" i="2"/>
  <c r="A243" i="2"/>
  <c r="C242" i="2"/>
  <c r="B242" i="2"/>
  <c r="F242" i="2" s="1"/>
  <c r="A242" i="2"/>
  <c r="F241" i="2"/>
  <c r="C241" i="2"/>
  <c r="B241" i="2"/>
  <c r="A241" i="2"/>
  <c r="F240" i="2"/>
  <c r="C240" i="2"/>
  <c r="B240" i="2"/>
  <c r="A240" i="2"/>
  <c r="C239" i="2"/>
  <c r="B239" i="2"/>
  <c r="A239" i="2"/>
  <c r="F238" i="2"/>
  <c r="C238" i="2"/>
  <c r="B238" i="2"/>
  <c r="A238" i="2"/>
  <c r="C237" i="2"/>
  <c r="B237" i="2"/>
  <c r="A237" i="2"/>
  <c r="F236" i="2"/>
  <c r="C236" i="2"/>
  <c r="B236" i="2"/>
  <c r="A236" i="2"/>
  <c r="C235" i="2"/>
  <c r="B235" i="2"/>
  <c r="A235" i="2"/>
  <c r="C234" i="2"/>
  <c r="B234" i="2"/>
  <c r="F234" i="2" s="1"/>
  <c r="A234" i="2"/>
  <c r="F233" i="2"/>
  <c r="C233" i="2"/>
  <c r="B233" i="2"/>
  <c r="A233" i="2"/>
  <c r="F232" i="2"/>
  <c r="C232" i="2"/>
  <c r="B232" i="2"/>
  <c r="A232" i="2"/>
  <c r="C231" i="2"/>
  <c r="B231" i="2"/>
  <c r="A231" i="2"/>
  <c r="F230" i="2"/>
  <c r="C230" i="2"/>
  <c r="B230" i="2"/>
  <c r="A230" i="2"/>
  <c r="C229" i="2"/>
  <c r="B229" i="2"/>
  <c r="A229" i="2"/>
  <c r="F228" i="2"/>
  <c r="C228" i="2"/>
  <c r="B228" i="2"/>
  <c r="A228" i="2"/>
  <c r="C227" i="2"/>
  <c r="B227" i="2"/>
  <c r="A227" i="2"/>
  <c r="C226" i="2"/>
  <c r="B226" i="2"/>
  <c r="F226" i="2" s="1"/>
  <c r="A226" i="2"/>
  <c r="F225" i="2"/>
  <c r="C225" i="2"/>
  <c r="B225" i="2"/>
  <c r="A225" i="2"/>
  <c r="F224" i="2"/>
  <c r="C224" i="2"/>
  <c r="B224" i="2"/>
  <c r="A224" i="2"/>
  <c r="C223" i="2"/>
  <c r="B223" i="2"/>
  <c r="A223" i="2"/>
  <c r="F222" i="2"/>
  <c r="C222" i="2"/>
  <c r="B222" i="2"/>
  <c r="A222" i="2"/>
  <c r="C221" i="2"/>
  <c r="B221" i="2"/>
  <c r="A221" i="2"/>
  <c r="F220" i="2"/>
  <c r="C220" i="2"/>
  <c r="B220" i="2"/>
  <c r="A220" i="2"/>
  <c r="C219" i="2"/>
  <c r="B219" i="2"/>
  <c r="A219" i="2"/>
  <c r="C218" i="2"/>
  <c r="B218" i="2"/>
  <c r="F218" i="2" s="1"/>
  <c r="A218" i="2"/>
  <c r="F217" i="2"/>
  <c r="C217" i="2"/>
  <c r="B217" i="2"/>
  <c r="A217" i="2"/>
  <c r="F216" i="2"/>
  <c r="C216" i="2"/>
  <c r="B216" i="2"/>
  <c r="A216" i="2"/>
  <c r="C215" i="2"/>
  <c r="B215" i="2"/>
  <c r="A215" i="2"/>
  <c r="F214" i="2"/>
  <c r="C214" i="2"/>
  <c r="B214" i="2"/>
  <c r="A214" i="2"/>
  <c r="C213" i="2"/>
  <c r="B213" i="2"/>
  <c r="A213" i="2"/>
  <c r="F212" i="2"/>
  <c r="C212" i="2"/>
  <c r="B212" i="2"/>
  <c r="A212" i="2"/>
  <c r="C211" i="2"/>
  <c r="B211" i="2"/>
  <c r="A211" i="2"/>
  <c r="C210" i="2"/>
  <c r="B210" i="2"/>
  <c r="F210" i="2" s="1"/>
  <c r="A210" i="2"/>
  <c r="F209" i="2"/>
  <c r="C209" i="2"/>
  <c r="B209" i="2"/>
  <c r="A209" i="2"/>
  <c r="F208" i="2"/>
  <c r="C208" i="2"/>
  <c r="B208" i="2"/>
  <c r="A208" i="2"/>
  <c r="C207" i="2"/>
  <c r="B207" i="2"/>
  <c r="A207" i="2"/>
  <c r="F206" i="2"/>
  <c r="C206" i="2"/>
  <c r="B206" i="2"/>
  <c r="A206" i="2"/>
  <c r="C205" i="2"/>
  <c r="B205" i="2"/>
  <c r="A205" i="2"/>
  <c r="F204" i="2"/>
  <c r="C204" i="2"/>
  <c r="B204" i="2"/>
  <c r="A204" i="2"/>
  <c r="C203" i="2"/>
  <c r="B203" i="2"/>
  <c r="A203" i="2"/>
  <c r="C202" i="2"/>
  <c r="B202" i="2"/>
  <c r="F202" i="2" s="1"/>
  <c r="A202" i="2"/>
  <c r="F201" i="2"/>
  <c r="C201" i="2"/>
  <c r="B201" i="2"/>
  <c r="A201" i="2"/>
  <c r="F200" i="2"/>
  <c r="C200" i="2"/>
  <c r="B200" i="2"/>
  <c r="A200" i="2"/>
  <c r="C199" i="2"/>
  <c r="B199" i="2"/>
  <c r="A199" i="2"/>
  <c r="C198" i="2"/>
  <c r="B198" i="2"/>
  <c r="A198" i="2"/>
  <c r="C197" i="2"/>
  <c r="B197" i="2"/>
  <c r="A197" i="2"/>
  <c r="F196" i="2"/>
  <c r="C196" i="2"/>
  <c r="B196" i="2"/>
  <c r="A196" i="2"/>
  <c r="C195" i="2"/>
  <c r="B195" i="2"/>
  <c r="A195" i="2"/>
  <c r="C194" i="2"/>
  <c r="B194" i="2"/>
  <c r="F194" i="2" s="1"/>
  <c r="A194" i="2"/>
  <c r="F193" i="2"/>
  <c r="C193" i="2"/>
  <c r="B193" i="2"/>
  <c r="A193" i="2"/>
  <c r="F192" i="2"/>
  <c r="C192" i="2"/>
  <c r="B192" i="2"/>
  <c r="A192" i="2"/>
  <c r="C191" i="2"/>
  <c r="B191" i="2"/>
  <c r="A191" i="2"/>
  <c r="C190" i="2"/>
  <c r="B190" i="2"/>
  <c r="A190" i="2"/>
  <c r="C189" i="2"/>
  <c r="B189" i="2"/>
  <c r="A189" i="2"/>
  <c r="F188" i="2"/>
  <c r="C188" i="2"/>
  <c r="B188" i="2"/>
  <c r="A188" i="2"/>
  <c r="C187" i="2"/>
  <c r="B187" i="2"/>
  <c r="A187" i="2"/>
  <c r="C186" i="2"/>
  <c r="B186" i="2"/>
  <c r="F186" i="2" s="1"/>
  <c r="A186" i="2"/>
  <c r="F185" i="2"/>
  <c r="C185" i="2"/>
  <c r="B185" i="2"/>
  <c r="A185" i="2"/>
  <c r="F184" i="2"/>
  <c r="C184" i="2"/>
  <c r="B184" i="2"/>
  <c r="A184" i="2"/>
  <c r="C183" i="2"/>
  <c r="B183" i="2"/>
  <c r="A183" i="2"/>
  <c r="C182" i="2"/>
  <c r="B182" i="2"/>
  <c r="A182" i="2"/>
  <c r="C181" i="2"/>
  <c r="B181" i="2"/>
  <c r="A181" i="2"/>
  <c r="F180" i="2"/>
  <c r="C180" i="2"/>
  <c r="B180" i="2"/>
  <c r="A180" i="2"/>
  <c r="C179" i="2"/>
  <c r="B179" i="2"/>
  <c r="A179" i="2"/>
  <c r="C178" i="2"/>
  <c r="B178" i="2"/>
  <c r="F178" i="2" s="1"/>
  <c r="A178" i="2"/>
  <c r="F177" i="2"/>
  <c r="C177" i="2"/>
  <c r="B177" i="2"/>
  <c r="A177" i="2"/>
  <c r="F176" i="2"/>
  <c r="C176" i="2"/>
  <c r="B176" i="2"/>
  <c r="A176" i="2"/>
  <c r="C175" i="2"/>
  <c r="B175" i="2"/>
  <c r="A175" i="2"/>
  <c r="C174" i="2"/>
  <c r="B174" i="2"/>
  <c r="A174" i="2"/>
  <c r="C173" i="2"/>
  <c r="B173" i="2"/>
  <c r="A173" i="2"/>
  <c r="F172" i="2"/>
  <c r="C172" i="2"/>
  <c r="B172" i="2"/>
  <c r="A172" i="2"/>
  <c r="C171" i="2"/>
  <c r="B171" i="2"/>
  <c r="A171" i="2"/>
  <c r="C170" i="2"/>
  <c r="B170" i="2"/>
  <c r="F170" i="2" s="1"/>
  <c r="A170" i="2"/>
  <c r="F169" i="2"/>
  <c r="C169" i="2"/>
  <c r="B169" i="2"/>
  <c r="A169" i="2"/>
  <c r="F168" i="2"/>
  <c r="C168" i="2"/>
  <c r="B168" i="2"/>
  <c r="A168" i="2"/>
  <c r="F167" i="2"/>
  <c r="C167" i="2"/>
  <c r="B167" i="2"/>
  <c r="A167" i="2"/>
  <c r="C166" i="2"/>
  <c r="B166" i="2"/>
  <c r="A166" i="2"/>
  <c r="C165" i="2"/>
  <c r="B165" i="2"/>
  <c r="A165" i="2"/>
  <c r="F164" i="2"/>
  <c r="C164" i="2"/>
  <c r="B164" i="2"/>
  <c r="A164" i="2"/>
  <c r="C163" i="2"/>
  <c r="B163" i="2"/>
  <c r="A163" i="2"/>
  <c r="C162" i="2"/>
  <c r="B162" i="2"/>
  <c r="F162" i="2" s="1"/>
  <c r="A162" i="2"/>
  <c r="F161" i="2"/>
  <c r="C161" i="2"/>
  <c r="B161" i="2"/>
  <c r="A161" i="2"/>
  <c r="F160" i="2"/>
  <c r="C160" i="2"/>
  <c r="B160" i="2"/>
  <c r="A160" i="2"/>
  <c r="C159" i="2"/>
  <c r="B159" i="2"/>
  <c r="A159" i="2"/>
  <c r="C158" i="2"/>
  <c r="B158" i="2"/>
  <c r="A158" i="2"/>
  <c r="C157" i="2"/>
  <c r="B157" i="2"/>
  <c r="A157" i="2"/>
  <c r="F156" i="2"/>
  <c r="C156" i="2"/>
  <c r="B156" i="2"/>
  <c r="A156" i="2"/>
  <c r="C155" i="2"/>
  <c r="B155" i="2"/>
  <c r="A155" i="2"/>
  <c r="C154" i="2"/>
  <c r="B154" i="2"/>
  <c r="F154" i="2" s="1"/>
  <c r="A154" i="2"/>
  <c r="F153" i="2"/>
  <c r="C153" i="2"/>
  <c r="B153" i="2"/>
  <c r="A153" i="2"/>
  <c r="F152" i="2"/>
  <c r="C152" i="2"/>
  <c r="B152" i="2"/>
  <c r="A152" i="2"/>
  <c r="C151" i="2"/>
  <c r="B151" i="2"/>
  <c r="F151" i="2" s="1"/>
  <c r="A151" i="2"/>
  <c r="C150" i="2"/>
  <c r="B150" i="2"/>
  <c r="A150" i="2"/>
  <c r="C149" i="2"/>
  <c r="B149" i="2"/>
  <c r="A149" i="2"/>
  <c r="F148" i="2"/>
  <c r="C148" i="2"/>
  <c r="B148" i="2"/>
  <c r="A148" i="2"/>
  <c r="C147" i="2"/>
  <c r="B147" i="2"/>
  <c r="A147" i="2"/>
  <c r="C146" i="2"/>
  <c r="B146" i="2"/>
  <c r="F146" i="2" s="1"/>
  <c r="A146" i="2"/>
  <c r="F145" i="2"/>
  <c r="C145" i="2"/>
  <c r="B145" i="2"/>
  <c r="A145" i="2"/>
  <c r="F144" i="2"/>
  <c r="C144" i="2"/>
  <c r="B144" i="2"/>
  <c r="A144" i="2"/>
  <c r="F143" i="2"/>
  <c r="C143" i="2"/>
  <c r="B143" i="2"/>
  <c r="A143" i="2"/>
  <c r="C142" i="2"/>
  <c r="B142" i="2"/>
  <c r="A142" i="2"/>
  <c r="C141" i="2"/>
  <c r="B141" i="2"/>
  <c r="A141" i="2"/>
  <c r="F140" i="2"/>
  <c r="C140" i="2"/>
  <c r="B140" i="2"/>
  <c r="A140" i="2"/>
  <c r="C139" i="2"/>
  <c r="B139" i="2"/>
  <c r="A139" i="2"/>
  <c r="C138" i="2"/>
  <c r="B138" i="2"/>
  <c r="F138" i="2" s="1"/>
  <c r="A138" i="2"/>
  <c r="F137" i="2"/>
  <c r="C137" i="2"/>
  <c r="B137" i="2"/>
  <c r="A137" i="2"/>
  <c r="F136" i="2"/>
  <c r="C136" i="2"/>
  <c r="B136" i="2"/>
  <c r="A136" i="2"/>
  <c r="F135" i="2"/>
  <c r="C135" i="2"/>
  <c r="B135" i="2"/>
  <c r="A135" i="2"/>
  <c r="C134" i="2"/>
  <c r="B134" i="2"/>
  <c r="A134" i="2"/>
  <c r="C133" i="2"/>
  <c r="B133" i="2"/>
  <c r="A133" i="2"/>
  <c r="F132" i="2"/>
  <c r="C132" i="2"/>
  <c r="B132" i="2"/>
  <c r="A132" i="2"/>
  <c r="C131" i="2"/>
  <c r="B131" i="2"/>
  <c r="A131" i="2"/>
  <c r="C130" i="2"/>
  <c r="B130" i="2"/>
  <c r="F130" i="2" s="1"/>
  <c r="A130" i="2"/>
  <c r="F129" i="2"/>
  <c r="C129" i="2"/>
  <c r="B129" i="2"/>
  <c r="A129" i="2"/>
  <c r="F128" i="2"/>
  <c r="C128" i="2"/>
  <c r="B128" i="2"/>
  <c r="A128" i="2"/>
  <c r="C127" i="2"/>
  <c r="B127" i="2"/>
  <c r="A127" i="2"/>
  <c r="C126" i="2"/>
  <c r="B126" i="2"/>
  <c r="A126" i="2"/>
  <c r="C125" i="2"/>
  <c r="B125" i="2"/>
  <c r="A125" i="2"/>
  <c r="F124" i="2"/>
  <c r="C124" i="2"/>
  <c r="B124" i="2"/>
  <c r="A124" i="2"/>
  <c r="F123" i="2"/>
  <c r="C123" i="2"/>
  <c r="B123" i="2"/>
  <c r="A123" i="2"/>
  <c r="C122" i="2"/>
  <c r="B122" i="2"/>
  <c r="F122" i="2" s="1"/>
  <c r="A122" i="2"/>
  <c r="F121" i="2"/>
  <c r="C121" i="2"/>
  <c r="B121" i="2"/>
  <c r="A121" i="2"/>
  <c r="F120" i="2"/>
  <c r="C120" i="2"/>
  <c r="B120" i="2"/>
  <c r="A120" i="2"/>
  <c r="C119" i="2"/>
  <c r="B119" i="2"/>
  <c r="A119" i="2"/>
  <c r="C118" i="2"/>
  <c r="B118" i="2"/>
  <c r="A118" i="2"/>
  <c r="C117" i="2"/>
  <c r="B117" i="2"/>
  <c r="A117" i="2"/>
  <c r="F116" i="2"/>
  <c r="C116" i="2"/>
  <c r="B116" i="2"/>
  <c r="A116" i="2"/>
  <c r="F115" i="2"/>
  <c r="C115" i="2"/>
  <c r="B115" i="2"/>
  <c r="A115" i="2"/>
  <c r="C114" i="2"/>
  <c r="B114" i="2"/>
  <c r="A114" i="2"/>
  <c r="F113" i="2"/>
  <c r="C113" i="2"/>
  <c r="B113" i="2"/>
  <c r="A113" i="2"/>
  <c r="F112" i="2"/>
  <c r="C112" i="2"/>
  <c r="B112" i="2"/>
  <c r="A112" i="2"/>
  <c r="C111" i="2"/>
  <c r="B111" i="2"/>
  <c r="A111" i="2"/>
  <c r="C110" i="2"/>
  <c r="B110" i="2"/>
  <c r="A110" i="2"/>
  <c r="C109" i="2"/>
  <c r="B109" i="2"/>
  <c r="A109" i="2"/>
  <c r="F108" i="2"/>
  <c r="C108" i="2"/>
  <c r="B108" i="2"/>
  <c r="A108" i="2"/>
  <c r="F107" i="2"/>
  <c r="C107" i="2"/>
  <c r="B107" i="2"/>
  <c r="A107" i="2"/>
  <c r="C106" i="2"/>
  <c r="B106" i="2"/>
  <c r="A106" i="2"/>
  <c r="F105" i="2"/>
  <c r="C105" i="2"/>
  <c r="B105" i="2"/>
  <c r="A105" i="2"/>
  <c r="F104" i="2"/>
  <c r="C104" i="2"/>
  <c r="B104" i="2"/>
  <c r="A104" i="2"/>
  <c r="C103" i="2"/>
  <c r="B103" i="2"/>
  <c r="F103" i="2" s="1"/>
  <c r="A103" i="2"/>
  <c r="C102" i="2"/>
  <c r="B102" i="2"/>
  <c r="A102" i="2"/>
  <c r="C101" i="2"/>
  <c r="B101" i="2"/>
  <c r="A101" i="2"/>
  <c r="F100" i="2"/>
  <c r="C100" i="2"/>
  <c r="B100" i="2"/>
  <c r="A100" i="2"/>
  <c r="F99" i="2"/>
  <c r="C99" i="2"/>
  <c r="B99" i="2"/>
  <c r="A99" i="2"/>
  <c r="C98" i="2"/>
  <c r="B98" i="2"/>
  <c r="A98" i="2"/>
  <c r="F97" i="2"/>
  <c r="C97" i="2"/>
  <c r="B97" i="2"/>
  <c r="A97" i="2"/>
  <c r="F96" i="2"/>
  <c r="C96" i="2"/>
  <c r="B96" i="2"/>
  <c r="A96" i="2"/>
  <c r="C95" i="2"/>
  <c r="B95" i="2"/>
  <c r="A95" i="2"/>
  <c r="C94" i="2"/>
  <c r="B94" i="2"/>
  <c r="A94" i="2"/>
  <c r="C93" i="2"/>
  <c r="B93" i="2"/>
  <c r="F93" i="2" s="1"/>
  <c r="A93" i="2"/>
  <c r="F92" i="2"/>
  <c r="C92" i="2"/>
  <c r="B92" i="2"/>
  <c r="A92" i="2"/>
  <c r="F91" i="2"/>
  <c r="C91" i="2"/>
  <c r="B91" i="2"/>
  <c r="A91" i="2"/>
  <c r="F90" i="2"/>
  <c r="C90" i="2"/>
  <c r="B90" i="2"/>
  <c r="A90" i="2"/>
  <c r="C89" i="2"/>
  <c r="B89" i="2"/>
  <c r="A89" i="2"/>
  <c r="C88" i="2"/>
  <c r="B88" i="2"/>
  <c r="F88" i="2" s="1"/>
  <c r="A88" i="2"/>
  <c r="C87" i="2"/>
  <c r="B87" i="2"/>
  <c r="A87" i="2"/>
  <c r="C86" i="2"/>
  <c r="B86" i="2"/>
  <c r="A86" i="2"/>
  <c r="F85" i="2"/>
  <c r="C85" i="2"/>
  <c r="B85" i="2"/>
  <c r="A85" i="2"/>
  <c r="C84" i="2"/>
  <c r="B84" i="2"/>
  <c r="F84" i="2" s="1"/>
  <c r="A84" i="2"/>
  <c r="C83" i="2"/>
  <c r="B83" i="2"/>
  <c r="A83" i="2"/>
  <c r="F82" i="2"/>
  <c r="C82" i="2"/>
  <c r="B82" i="2"/>
  <c r="A82" i="2"/>
  <c r="C81" i="2"/>
  <c r="B81" i="2"/>
  <c r="A81" i="2"/>
  <c r="F80" i="2"/>
  <c r="C80" i="2"/>
  <c r="B80" i="2"/>
  <c r="A80" i="2"/>
  <c r="C79" i="2"/>
  <c r="B79" i="2"/>
  <c r="A79" i="2"/>
  <c r="C78" i="2"/>
  <c r="B78" i="2"/>
  <c r="A78" i="2"/>
  <c r="F77" i="2"/>
  <c r="C77" i="2"/>
  <c r="B77" i="2"/>
  <c r="A77" i="2"/>
  <c r="C76" i="2"/>
  <c r="B76" i="2"/>
  <c r="F76" i="2" s="1"/>
  <c r="A76" i="2"/>
  <c r="C75" i="2"/>
  <c r="B75" i="2"/>
  <c r="A75" i="2"/>
  <c r="F74" i="2"/>
  <c r="C74" i="2"/>
  <c r="B74" i="2"/>
  <c r="A74" i="2"/>
  <c r="C73" i="2"/>
  <c r="B73" i="2"/>
  <c r="A73" i="2"/>
  <c r="F72" i="2"/>
  <c r="C72" i="2"/>
  <c r="B72" i="2"/>
  <c r="A72" i="2"/>
  <c r="C71" i="2"/>
  <c r="B71" i="2"/>
  <c r="A71" i="2"/>
  <c r="C70" i="2"/>
  <c r="B70" i="2"/>
  <c r="A70" i="2"/>
  <c r="F69" i="2"/>
  <c r="C69" i="2"/>
  <c r="B69" i="2"/>
  <c r="A69" i="2"/>
  <c r="C68" i="2"/>
  <c r="B68" i="2"/>
  <c r="F68" i="2" s="1"/>
  <c r="A68" i="2"/>
  <c r="C67" i="2"/>
  <c r="B67" i="2"/>
  <c r="A67" i="2"/>
  <c r="F66" i="2"/>
  <c r="C66" i="2"/>
  <c r="B66" i="2"/>
  <c r="A66" i="2"/>
  <c r="C65" i="2"/>
  <c r="B65" i="2"/>
  <c r="A65" i="2"/>
  <c r="F64" i="2"/>
  <c r="C64" i="2"/>
  <c r="B64" i="2"/>
  <c r="A64" i="2"/>
  <c r="C63" i="2"/>
  <c r="B63" i="2"/>
  <c r="A63" i="2"/>
  <c r="C62" i="2"/>
  <c r="B62" i="2"/>
  <c r="A62" i="2"/>
  <c r="F61" i="2"/>
  <c r="C61" i="2"/>
  <c r="B61" i="2"/>
  <c r="A61" i="2"/>
  <c r="C60" i="2"/>
  <c r="B60" i="2"/>
  <c r="F60" i="2" s="1"/>
  <c r="A60" i="2"/>
  <c r="C59" i="2"/>
  <c r="B59" i="2"/>
  <c r="A59" i="2"/>
  <c r="F58" i="2"/>
  <c r="C58" i="2"/>
  <c r="B58" i="2"/>
  <c r="A58" i="2"/>
  <c r="C57" i="2"/>
  <c r="B57" i="2"/>
  <c r="A57" i="2"/>
  <c r="F56" i="2"/>
  <c r="C56" i="2"/>
  <c r="B56" i="2"/>
  <c r="A56" i="2"/>
  <c r="C55" i="2"/>
  <c r="B55" i="2"/>
  <c r="A55" i="2"/>
  <c r="C54" i="2"/>
  <c r="B54" i="2"/>
  <c r="A54" i="2"/>
  <c r="F53" i="2"/>
  <c r="C53" i="2"/>
  <c r="B53" i="2"/>
  <c r="A53" i="2"/>
  <c r="C52" i="2"/>
  <c r="B52" i="2"/>
  <c r="F52" i="2" s="1"/>
  <c r="A52" i="2"/>
  <c r="C51" i="2"/>
  <c r="B51" i="2"/>
  <c r="A51" i="2"/>
  <c r="F50" i="2"/>
  <c r="C50" i="2"/>
  <c r="B50" i="2"/>
  <c r="A50" i="2"/>
  <c r="C49" i="2"/>
  <c r="B49" i="2"/>
  <c r="A49" i="2"/>
  <c r="F48" i="2"/>
  <c r="C48" i="2"/>
  <c r="B48" i="2"/>
  <c r="A48" i="2"/>
  <c r="C47" i="2"/>
  <c r="B47" i="2"/>
  <c r="A47" i="2"/>
  <c r="C46" i="2"/>
  <c r="B46" i="2"/>
  <c r="A46" i="2"/>
  <c r="F45" i="2"/>
  <c r="C45" i="2"/>
  <c r="B45" i="2"/>
  <c r="A45" i="2"/>
  <c r="C44" i="2"/>
  <c r="B44" i="2"/>
  <c r="F44" i="2" s="1"/>
  <c r="A44" i="2"/>
  <c r="C43" i="2"/>
  <c r="B43" i="2"/>
  <c r="F43" i="2" s="1"/>
  <c r="A43" i="2"/>
  <c r="F42" i="2"/>
  <c r="C42" i="2"/>
  <c r="B42" i="2"/>
  <c r="A42" i="2"/>
  <c r="C41" i="2"/>
  <c r="B41" i="2"/>
  <c r="A41" i="2"/>
  <c r="F40" i="2"/>
  <c r="C40" i="2"/>
  <c r="B40" i="2"/>
  <c r="A40" i="2"/>
  <c r="C39" i="2"/>
  <c r="B39" i="2"/>
  <c r="A39" i="2"/>
  <c r="C38" i="2"/>
  <c r="B38" i="2"/>
  <c r="A38" i="2"/>
  <c r="F37" i="2"/>
  <c r="C37" i="2"/>
  <c r="B37" i="2"/>
  <c r="A37" i="2"/>
  <c r="C36" i="2"/>
  <c r="B36" i="2"/>
  <c r="F36" i="2" s="1"/>
  <c r="A36" i="2"/>
  <c r="C35" i="2"/>
  <c r="B35" i="2"/>
  <c r="F35" i="2" s="1"/>
  <c r="A35" i="2"/>
  <c r="F34" i="2"/>
  <c r="C34" i="2"/>
  <c r="B34" i="2"/>
  <c r="A34" i="2"/>
  <c r="C33" i="2"/>
  <c r="B33" i="2"/>
  <c r="A33" i="2"/>
  <c r="F32" i="2"/>
  <c r="C32" i="2"/>
  <c r="B32" i="2"/>
  <c r="A32" i="2"/>
  <c r="C31" i="2"/>
  <c r="B31" i="2"/>
  <c r="A31" i="2"/>
  <c r="C30" i="2"/>
  <c r="B30" i="2"/>
  <c r="A30" i="2"/>
  <c r="F29" i="2"/>
  <c r="C29" i="2"/>
  <c r="B29" i="2"/>
  <c r="A29" i="2"/>
  <c r="C28" i="2"/>
  <c r="B28" i="2"/>
  <c r="F28" i="2" s="1"/>
  <c r="A28" i="2"/>
  <c r="C27" i="2"/>
  <c r="B27" i="2"/>
  <c r="F27" i="2" s="1"/>
  <c r="A27" i="2"/>
  <c r="F26" i="2"/>
  <c r="C26" i="2"/>
  <c r="B26" i="2"/>
  <c r="A26" i="2"/>
  <c r="C25" i="2"/>
  <c r="B25" i="2"/>
  <c r="A25" i="2"/>
  <c r="F24" i="2"/>
  <c r="C24" i="2"/>
  <c r="B24" i="2"/>
  <c r="A24" i="2"/>
  <c r="C23" i="2"/>
  <c r="B23" i="2"/>
  <c r="A23" i="2"/>
  <c r="C22" i="2"/>
  <c r="B22" i="2"/>
  <c r="A22" i="2"/>
  <c r="F21" i="2"/>
  <c r="C21" i="2"/>
  <c r="B21" i="2"/>
  <c r="A21" i="2"/>
  <c r="C20" i="2"/>
  <c r="B20" i="2"/>
  <c r="F20" i="2" s="1"/>
  <c r="A20" i="2"/>
  <c r="C19" i="2"/>
  <c r="B19" i="2"/>
  <c r="F19" i="2" s="1"/>
  <c r="A19" i="2"/>
  <c r="F18" i="2"/>
  <c r="C18" i="2"/>
  <c r="B18" i="2"/>
  <c r="A18" i="2"/>
  <c r="F17" i="2"/>
  <c r="C17" i="2"/>
  <c r="B17" i="2"/>
  <c r="A17" i="2"/>
  <c r="C16" i="2"/>
  <c r="A16" i="2"/>
  <c r="C15" i="2"/>
  <c r="B15" i="2"/>
  <c r="A15" i="2"/>
  <c r="C14" i="2"/>
  <c r="A14" i="2"/>
  <c r="H6" i="1"/>
  <c r="J6" i="1" s="1"/>
  <c r="H5" i="1"/>
  <c r="F15" i="2" l="1"/>
  <c r="F46" i="2"/>
  <c r="F78" i="2"/>
  <c r="F62" i="2"/>
  <c r="F141" i="2"/>
  <c r="F38" i="2"/>
  <c r="F30" i="2"/>
  <c r="F22" i="2"/>
  <c r="F54" i="2"/>
  <c r="F86" i="2"/>
  <c r="F70" i="2"/>
  <c r="F14" i="2"/>
  <c r="H8" i="1"/>
  <c r="I5" i="1" s="1"/>
  <c r="F16" i="2"/>
  <c r="F25" i="2"/>
  <c r="F33" i="2"/>
  <c r="F41" i="2"/>
  <c r="F49" i="2"/>
  <c r="F57" i="2"/>
  <c r="F65" i="2"/>
  <c r="F73" i="2"/>
  <c r="F81" i="2"/>
  <c r="F207" i="2"/>
  <c r="F173" i="2"/>
  <c r="F199" i="2"/>
  <c r="F23" i="2"/>
  <c r="F31" i="2"/>
  <c r="F39" i="2"/>
  <c r="F47" i="2"/>
  <c r="F55" i="2"/>
  <c r="F63" i="2"/>
  <c r="F71" i="2"/>
  <c r="F79" i="2"/>
  <c r="F87" i="2"/>
  <c r="F95" i="2"/>
  <c r="F117" i="2"/>
  <c r="F119" i="2"/>
  <c r="F255" i="2"/>
  <c r="F114" i="2"/>
  <c r="F149" i="2"/>
  <c r="F191" i="2"/>
  <c r="F247" i="2"/>
  <c r="F109" i="2"/>
  <c r="F239" i="2"/>
  <c r="H7" i="1"/>
  <c r="F106" i="2"/>
  <c r="F125" i="2"/>
  <c r="F127" i="2"/>
  <c r="F157" i="2"/>
  <c r="F159" i="2"/>
  <c r="F183" i="2"/>
  <c r="F231" i="2"/>
  <c r="F51" i="2"/>
  <c r="F59" i="2"/>
  <c r="F67" i="2"/>
  <c r="F75" i="2"/>
  <c r="F83" i="2"/>
  <c r="F89" i="2"/>
  <c r="F101" i="2"/>
  <c r="F111" i="2"/>
  <c r="F223" i="2"/>
  <c r="F98" i="2"/>
  <c r="F133" i="2"/>
  <c r="F165" i="2"/>
  <c r="F175" i="2"/>
  <c r="F215" i="2"/>
  <c r="F94" i="2"/>
  <c r="F102" i="2"/>
  <c r="F110" i="2"/>
  <c r="F118" i="2"/>
  <c r="F126" i="2"/>
  <c r="F134" i="2"/>
  <c r="F142" i="2"/>
  <c r="F150" i="2"/>
  <c r="F158" i="2"/>
  <c r="F166" i="2"/>
  <c r="F174" i="2"/>
  <c r="F182" i="2"/>
  <c r="F190" i="2"/>
  <c r="F198" i="2"/>
  <c r="F181" i="2"/>
  <c r="F189" i="2"/>
  <c r="F197" i="2"/>
  <c r="F205" i="2"/>
  <c r="F213" i="2"/>
  <c r="F221" i="2"/>
  <c r="F229" i="2"/>
  <c r="F237" i="2"/>
  <c r="F245" i="2"/>
  <c r="F253" i="2"/>
  <c r="F131" i="2"/>
  <c r="F139" i="2"/>
  <c r="F147" i="2"/>
  <c r="F155" i="2"/>
  <c r="F163" i="2"/>
  <c r="F171" i="2"/>
  <c r="F179" i="2"/>
  <c r="F187" i="2"/>
  <c r="F195" i="2"/>
  <c r="F203" i="2"/>
  <c r="F211" i="2"/>
  <c r="F219" i="2"/>
  <c r="F227" i="2"/>
  <c r="F235" i="2"/>
  <c r="F243" i="2"/>
  <c r="F251" i="2"/>
  <c r="F259" i="2"/>
  <c r="J7" i="1" l="1"/>
  <c r="J5" i="1" s="1"/>
  <c r="G239" i="2" s="1"/>
  <c r="H220" i="2" l="1"/>
  <c r="I220" i="2" s="1"/>
  <c r="H175" i="2"/>
  <c r="I175" i="2" s="1"/>
  <c r="H226" i="2"/>
  <c r="I226" i="2" s="1"/>
  <c r="H163" i="2"/>
  <c r="I163" i="2" s="1"/>
  <c r="H125" i="2"/>
  <c r="I125" i="2" s="1"/>
  <c r="H202" i="2"/>
  <c r="I202" i="2" s="1"/>
  <c r="H74" i="2"/>
  <c r="I74" i="2" s="1"/>
  <c r="H55" i="2"/>
  <c r="I55" i="2" s="1"/>
  <c r="H251" i="2"/>
  <c r="I251" i="2" s="1"/>
  <c r="H101" i="2"/>
  <c r="I101" i="2" s="1"/>
  <c r="H21" i="2"/>
  <c r="I21" i="2" s="1"/>
  <c r="H212" i="2"/>
  <c r="I212" i="2" s="1"/>
  <c r="H138" i="2"/>
  <c r="I138" i="2" s="1"/>
  <c r="H70" i="2"/>
  <c r="I70" i="2" s="1"/>
  <c r="H62" i="2"/>
  <c r="I62" i="2" s="1"/>
  <c r="H128" i="2"/>
  <c r="I128" i="2" s="1"/>
  <c r="G98" i="2"/>
  <c r="H85" i="2"/>
  <c r="I85" i="2" s="1"/>
  <c r="G25" i="2"/>
  <c r="G54" i="2"/>
  <c r="G159" i="2"/>
  <c r="H80" i="2"/>
  <c r="I80" i="2" s="1"/>
  <c r="G57" i="2"/>
  <c r="H171" i="2"/>
  <c r="I171" i="2" s="1"/>
  <c r="G95" i="2"/>
  <c r="G165" i="2"/>
  <c r="H42" i="2"/>
  <c r="I42" i="2" s="1"/>
  <c r="H131" i="2"/>
  <c r="I131" i="2" s="1"/>
  <c r="H139" i="2"/>
  <c r="I139" i="2" s="1"/>
  <c r="H47" i="2"/>
  <c r="I47" i="2" s="1"/>
  <c r="H195" i="2"/>
  <c r="I195" i="2" s="1"/>
  <c r="H31" i="2"/>
  <c r="I31" i="2" s="1"/>
  <c r="H77" i="2"/>
  <c r="I77" i="2" s="1"/>
  <c r="H28" i="2"/>
  <c r="I28" i="2" s="1"/>
  <c r="H99" i="2"/>
  <c r="I99" i="2" s="1"/>
  <c r="H209" i="2"/>
  <c r="I209" i="2" s="1"/>
  <c r="H112" i="2"/>
  <c r="I112" i="2" s="1"/>
  <c r="H240" i="2"/>
  <c r="I240" i="2" s="1"/>
  <c r="H158" i="2"/>
  <c r="I158" i="2" s="1"/>
  <c r="H222" i="2"/>
  <c r="I222" i="2" s="1"/>
  <c r="H16" i="2"/>
  <c r="I16" i="2" s="1"/>
  <c r="H30" i="2"/>
  <c r="I30" i="2" s="1"/>
  <c r="H247" i="2"/>
  <c r="I247" i="2" s="1"/>
  <c r="H122" i="2"/>
  <c r="I122" i="2" s="1"/>
  <c r="H57" i="2"/>
  <c r="I57" i="2" s="1"/>
  <c r="H14" i="2"/>
  <c r="I14" i="2" s="1"/>
  <c r="G106" i="2"/>
  <c r="H56" i="2"/>
  <c r="I56" i="2" s="1"/>
  <c r="H140" i="2"/>
  <c r="I140" i="2" s="1"/>
  <c r="H154" i="2"/>
  <c r="I154" i="2" s="1"/>
  <c r="G87" i="2"/>
  <c r="G31" i="2"/>
  <c r="G39" i="2"/>
  <c r="G149" i="2"/>
  <c r="G51" i="2"/>
  <c r="G243" i="2"/>
  <c r="G67" i="2"/>
  <c r="G75" i="2"/>
  <c r="G223" i="2"/>
  <c r="G55" i="2"/>
  <c r="G126" i="2"/>
  <c r="G198" i="2"/>
  <c r="H148" i="2"/>
  <c r="I148" i="2" s="1"/>
  <c r="H207" i="2"/>
  <c r="I207" i="2" s="1"/>
  <c r="H119" i="2"/>
  <c r="I119" i="2" s="1"/>
  <c r="H143" i="2"/>
  <c r="I143" i="2" s="1"/>
  <c r="H38" i="2"/>
  <c r="I38" i="2" s="1"/>
  <c r="H113" i="2"/>
  <c r="I113" i="2" s="1"/>
  <c r="H179" i="2"/>
  <c r="I179" i="2" s="1"/>
  <c r="H203" i="2"/>
  <c r="I203" i="2" s="1"/>
  <c r="H63" i="2"/>
  <c r="I63" i="2" s="1"/>
  <c r="H39" i="2"/>
  <c r="I39" i="2" s="1"/>
  <c r="H29" i="2"/>
  <c r="I29" i="2" s="1"/>
  <c r="H90" i="2"/>
  <c r="I90" i="2" s="1"/>
  <c r="H44" i="2"/>
  <c r="I44" i="2" s="1"/>
  <c r="H161" i="2"/>
  <c r="I161" i="2" s="1"/>
  <c r="H225" i="2"/>
  <c r="I225" i="2" s="1"/>
  <c r="H192" i="2"/>
  <c r="I192" i="2" s="1"/>
  <c r="H256" i="2"/>
  <c r="I256" i="2" s="1"/>
  <c r="H174" i="2"/>
  <c r="I174" i="2" s="1"/>
  <c r="H238" i="2"/>
  <c r="I238" i="2" s="1"/>
  <c r="H27" i="2"/>
  <c r="I27" i="2" s="1"/>
  <c r="H242" i="2"/>
  <c r="I242" i="2" s="1"/>
  <c r="G33" i="2"/>
  <c r="H172" i="2"/>
  <c r="I172" i="2" s="1"/>
  <c r="H250" i="2"/>
  <c r="I250" i="2" s="1"/>
  <c r="H67" i="2"/>
  <c r="I67" i="2" s="1"/>
  <c r="H32" i="2"/>
  <c r="I32" i="2" s="1"/>
  <c r="H24" i="2"/>
  <c r="I24" i="2" s="1"/>
  <c r="G16" i="2"/>
  <c r="H260" i="2"/>
  <c r="I260" i="2" s="1"/>
  <c r="H258" i="2"/>
  <c r="I258" i="2" s="1"/>
  <c r="G89" i="2"/>
  <c r="G183" i="2"/>
  <c r="G231" i="2"/>
  <c r="G235" i="2"/>
  <c r="G110" i="2"/>
  <c r="G59" i="2"/>
  <c r="G190" i="2"/>
  <c r="G191" i="2"/>
  <c r="H116" i="2"/>
  <c r="I116" i="2" s="1"/>
  <c r="H98" i="2"/>
  <c r="I98" i="2" s="1"/>
  <c r="H49" i="2"/>
  <c r="I49" i="2" s="1"/>
  <c r="H213" i="2"/>
  <c r="I213" i="2" s="1"/>
  <c r="H244" i="2"/>
  <c r="I244" i="2" s="1"/>
  <c r="H137" i="2"/>
  <c r="I137" i="2" s="1"/>
  <c r="H17" i="2"/>
  <c r="I17" i="2" s="1"/>
  <c r="H219" i="2"/>
  <c r="I219" i="2" s="1"/>
  <c r="H259" i="2"/>
  <c r="I259" i="2" s="1"/>
  <c r="H71" i="2"/>
  <c r="I71" i="2" s="1"/>
  <c r="H91" i="2"/>
  <c r="I91" i="2" s="1"/>
  <c r="H37" i="2"/>
  <c r="I37" i="2" s="1"/>
  <c r="H123" i="2"/>
  <c r="I123" i="2" s="1"/>
  <c r="H52" i="2"/>
  <c r="I52" i="2" s="1"/>
  <c r="H227" i="2"/>
  <c r="I227" i="2" s="1"/>
  <c r="H233" i="2"/>
  <c r="I233" i="2" s="1"/>
  <c r="H200" i="2"/>
  <c r="I200" i="2" s="1"/>
  <c r="H118" i="2"/>
  <c r="I118" i="2" s="1"/>
  <c r="H182" i="2"/>
  <c r="I182" i="2" s="1"/>
  <c r="H246" i="2"/>
  <c r="I246" i="2" s="1"/>
  <c r="H59" i="2"/>
  <c r="I59" i="2" s="1"/>
  <c r="H194" i="2"/>
  <c r="I194" i="2" s="1"/>
  <c r="G65" i="2"/>
  <c r="H96" i="2"/>
  <c r="I96" i="2" s="1"/>
  <c r="H97" i="2"/>
  <c r="I97" i="2" s="1"/>
  <c r="H95" i="2"/>
  <c r="I95" i="2" s="1"/>
  <c r="G41" i="2"/>
  <c r="H156" i="2"/>
  <c r="I156" i="2" s="1"/>
  <c r="G49" i="2"/>
  <c r="H183" i="2"/>
  <c r="I183" i="2" s="1"/>
  <c r="H41" i="2"/>
  <c r="I41" i="2" s="1"/>
  <c r="G215" i="2"/>
  <c r="G94" i="2"/>
  <c r="G111" i="2"/>
  <c r="G83" i="2"/>
  <c r="G213" i="2"/>
  <c r="G118" i="2"/>
  <c r="G163" i="2"/>
  <c r="G142" i="2"/>
  <c r="H83" i="2"/>
  <c r="I83" i="2" s="1"/>
  <c r="H181" i="2"/>
  <c r="I181" i="2" s="1"/>
  <c r="H73" i="2"/>
  <c r="I73" i="2" s="1"/>
  <c r="H173" i="2"/>
  <c r="I173" i="2" s="1"/>
  <c r="H170" i="2"/>
  <c r="I170" i="2" s="1"/>
  <c r="H18" i="2"/>
  <c r="I18" i="2" s="1"/>
  <c r="H34" i="2"/>
  <c r="I34" i="2" s="1"/>
  <c r="H169" i="2"/>
  <c r="I169" i="2" s="1"/>
  <c r="H105" i="2"/>
  <c r="I105" i="2" s="1"/>
  <c r="H79" i="2"/>
  <c r="I79" i="2" s="1"/>
  <c r="H94" i="2"/>
  <c r="I94" i="2" s="1"/>
  <c r="H45" i="2"/>
  <c r="I45" i="2" s="1"/>
  <c r="H155" i="2"/>
  <c r="I155" i="2" s="1"/>
  <c r="H60" i="2"/>
  <c r="I60" i="2" s="1"/>
  <c r="H177" i="2"/>
  <c r="I177" i="2" s="1"/>
  <c r="H241" i="2"/>
  <c r="I241" i="2" s="1"/>
  <c r="H208" i="2"/>
  <c r="I208" i="2" s="1"/>
  <c r="H126" i="2"/>
  <c r="I126" i="2" s="1"/>
  <c r="H190" i="2"/>
  <c r="I190" i="2" s="1"/>
  <c r="H254" i="2"/>
  <c r="I254" i="2" s="1"/>
  <c r="H89" i="2"/>
  <c r="I89" i="2" s="1"/>
  <c r="H100" i="2"/>
  <c r="I100" i="2" s="1"/>
  <c r="H188" i="2"/>
  <c r="I188" i="2" s="1"/>
  <c r="H103" i="2"/>
  <c r="I103" i="2" s="1"/>
  <c r="H215" i="2"/>
  <c r="I215" i="2" s="1"/>
  <c r="H199" i="2"/>
  <c r="I199" i="2" s="1"/>
  <c r="G73" i="2"/>
  <c r="H144" i="2"/>
  <c r="I144" i="2" s="1"/>
  <c r="G81" i="2"/>
  <c r="H237" i="2"/>
  <c r="I237" i="2" s="1"/>
  <c r="H75" i="2"/>
  <c r="I75" i="2" s="1"/>
  <c r="G150" i="2"/>
  <c r="G158" i="2"/>
  <c r="G102" i="2"/>
  <c r="G131" i="2"/>
  <c r="G147" i="2"/>
  <c r="G155" i="2"/>
  <c r="G227" i="2"/>
  <c r="G259" i="2"/>
  <c r="H36" i="2"/>
  <c r="I36" i="2" s="1"/>
  <c r="H217" i="2"/>
  <c r="I217" i="2" s="1"/>
  <c r="H248" i="2"/>
  <c r="I248" i="2" s="1"/>
  <c r="H54" i="2"/>
  <c r="I54" i="2" s="1"/>
  <c r="H111" i="2"/>
  <c r="I111" i="2" s="1"/>
  <c r="H87" i="2"/>
  <c r="I87" i="2" s="1"/>
  <c r="H167" i="2"/>
  <c r="I167" i="2" s="1"/>
  <c r="H33" i="2"/>
  <c r="I33" i="2" s="1"/>
  <c r="H151" i="2"/>
  <c r="I151" i="2" s="1"/>
  <c r="H178" i="2"/>
  <c r="I178" i="2" s="1"/>
  <c r="H48" i="2"/>
  <c r="I48" i="2" s="1"/>
  <c r="H164" i="2"/>
  <c r="I164" i="2" s="1"/>
  <c r="H234" i="2"/>
  <c r="I234" i="2" s="1"/>
  <c r="H50" i="2"/>
  <c r="I50" i="2" s="1"/>
  <c r="H66" i="2"/>
  <c r="I66" i="2" s="1"/>
  <c r="H211" i="2"/>
  <c r="I211" i="2" s="1"/>
  <c r="H115" i="2"/>
  <c r="I115" i="2" s="1"/>
  <c r="H102" i="2"/>
  <c r="I102" i="2" s="1"/>
  <c r="H107" i="2"/>
  <c r="I107" i="2" s="1"/>
  <c r="H53" i="2"/>
  <c r="I53" i="2" s="1"/>
  <c r="H187" i="2"/>
  <c r="I187" i="2" s="1"/>
  <c r="H68" i="2"/>
  <c r="I68" i="2" s="1"/>
  <c r="H185" i="2"/>
  <c r="I185" i="2" s="1"/>
  <c r="H249" i="2"/>
  <c r="I249" i="2" s="1"/>
  <c r="H216" i="2"/>
  <c r="I216" i="2" s="1"/>
  <c r="H134" i="2"/>
  <c r="I134" i="2" s="1"/>
  <c r="H198" i="2"/>
  <c r="I198" i="2" s="1"/>
  <c r="H92" i="2"/>
  <c r="I92" i="2" s="1"/>
  <c r="H114" i="2"/>
  <c r="I114" i="2" s="1"/>
  <c r="H65" i="2"/>
  <c r="I65" i="2" s="1"/>
  <c r="H236" i="2"/>
  <c r="I236" i="2" s="1"/>
  <c r="H223" i="2"/>
  <c r="I223" i="2" s="1"/>
  <c r="H43" i="2"/>
  <c r="I43" i="2" s="1"/>
  <c r="H180" i="2"/>
  <c r="I180" i="2" s="1"/>
  <c r="H132" i="2"/>
  <c r="I132" i="2" s="1"/>
  <c r="H149" i="2"/>
  <c r="I149" i="2" s="1"/>
  <c r="H88" i="2"/>
  <c r="I88" i="2" s="1"/>
  <c r="H253" i="2"/>
  <c r="I253" i="2" s="1"/>
  <c r="G187" i="2"/>
  <c r="G197" i="2"/>
  <c r="G166" i="2"/>
  <c r="H40" i="2"/>
  <c r="I40" i="2" s="1"/>
  <c r="G127" i="2"/>
  <c r="G219" i="2"/>
  <c r="G22" i="2"/>
  <c r="H129" i="2"/>
  <c r="I129" i="2" s="1"/>
  <c r="H184" i="2"/>
  <c r="I184" i="2" s="1"/>
  <c r="H166" i="2"/>
  <c r="I166" i="2" s="1"/>
  <c r="H230" i="2"/>
  <c r="I230" i="2" s="1"/>
  <c r="H22" i="2"/>
  <c r="I22" i="2" s="1"/>
  <c r="H35" i="2"/>
  <c r="I35" i="2" s="1"/>
  <c r="H204" i="2"/>
  <c r="I204" i="2" s="1"/>
  <c r="H19" i="2"/>
  <c r="I19" i="2" s="1"/>
  <c r="H168" i="2"/>
  <c r="I168" i="2" s="1"/>
  <c r="H228" i="2"/>
  <c r="I228" i="2" s="1"/>
  <c r="H231" i="2"/>
  <c r="I231" i="2" s="1"/>
  <c r="H109" i="2"/>
  <c r="I109" i="2" s="1"/>
  <c r="H189" i="2"/>
  <c r="I189" i="2" s="1"/>
  <c r="H82" i="2"/>
  <c r="I82" i="2" s="1"/>
  <c r="H26" i="2"/>
  <c r="I26" i="2" s="1"/>
  <c r="G248" i="2"/>
  <c r="G240" i="2"/>
  <c r="G232" i="2"/>
  <c r="G224" i="2"/>
  <c r="G216" i="2"/>
  <c r="G208" i="2"/>
  <c r="G200" i="2"/>
  <c r="G192" i="2"/>
  <c r="G184" i="2"/>
  <c r="G176" i="2"/>
  <c r="G146" i="2"/>
  <c r="G120" i="2"/>
  <c r="G144" i="2"/>
  <c r="G104" i="2"/>
  <c r="G218" i="2"/>
  <c r="G178" i="2"/>
  <c r="G168" i="2"/>
  <c r="G136" i="2"/>
  <c r="G112" i="2"/>
  <c r="G91" i="2"/>
  <c r="G92" i="2"/>
  <c r="G160" i="2"/>
  <c r="G128" i="2"/>
  <c r="G242" i="2"/>
  <c r="G154" i="2"/>
  <c r="G152" i="2"/>
  <c r="G96" i="2"/>
  <c r="J8" i="1"/>
  <c r="H9" i="1" s="1"/>
  <c r="I9" i="1" s="1"/>
  <c r="G88" i="2"/>
  <c r="G170" i="2"/>
  <c r="G28" i="2"/>
  <c r="G162" i="2"/>
  <c r="G66" i="2"/>
  <c r="G37" i="2"/>
  <c r="G35" i="2"/>
  <c r="G115" i="2"/>
  <c r="G169" i="2"/>
  <c r="G40" i="2"/>
  <c r="G72" i="2"/>
  <c r="G100" i="2"/>
  <c r="G99" i="2"/>
  <c r="G206" i="2"/>
  <c r="G241" i="2"/>
  <c r="G129" i="2"/>
  <c r="G225" i="2"/>
  <c r="G204" i="2"/>
  <c r="G221" i="2"/>
  <c r="G109" i="2"/>
  <c r="G188" i="2"/>
  <c r="G258" i="2"/>
  <c r="G134" i="2"/>
  <c r="G193" i="2"/>
  <c r="G18" i="2"/>
  <c r="G27" i="2"/>
  <c r="G210" i="2"/>
  <c r="G17" i="2"/>
  <c r="G90" i="2"/>
  <c r="G62" i="2"/>
  <c r="G202" i="2"/>
  <c r="G52" i="2"/>
  <c r="G230" i="2"/>
  <c r="G117" i="2"/>
  <c r="G222" i="2"/>
  <c r="G214" i="2"/>
  <c r="G153" i="2"/>
  <c r="G151" i="2"/>
  <c r="G256" i="2"/>
  <c r="G140" i="2"/>
  <c r="G172" i="2"/>
  <c r="G236" i="2"/>
  <c r="G157" i="2"/>
  <c r="G143" i="2"/>
  <c r="G246" i="2"/>
  <c r="G237" i="2"/>
  <c r="G156" i="2"/>
  <c r="G252" i="2"/>
  <c r="G61" i="2"/>
  <c r="G179" i="2"/>
  <c r="G44" i="2"/>
  <c r="G226" i="2"/>
  <c r="G19" i="2"/>
  <c r="G43" i="2"/>
  <c r="G234" i="2"/>
  <c r="G85" i="2"/>
  <c r="G45" i="2"/>
  <c r="G177" i="2"/>
  <c r="G217" i="2"/>
  <c r="G15" i="2"/>
  <c r="G48" i="2"/>
  <c r="G80" i="2"/>
  <c r="G245" i="2"/>
  <c r="G105" i="2"/>
  <c r="G64" i="2"/>
  <c r="G253" i="2"/>
  <c r="G50" i="2"/>
  <c r="G29" i="2"/>
  <c r="G36" i="2"/>
  <c r="G42" i="2"/>
  <c r="G60" i="2"/>
  <c r="G250" i="2"/>
  <c r="G77" i="2"/>
  <c r="G93" i="2"/>
  <c r="G123" i="2"/>
  <c r="G229" i="2"/>
  <c r="G148" i="2"/>
  <c r="G180" i="2"/>
  <c r="G212" i="2"/>
  <c r="G244" i="2"/>
  <c r="G247" i="2"/>
  <c r="G161" i="2"/>
  <c r="G68" i="2"/>
  <c r="G26" i="2"/>
  <c r="G132" i="2"/>
  <c r="G167" i="2"/>
  <c r="G82" i="2"/>
  <c r="G46" i="2"/>
  <c r="G141" i="2"/>
  <c r="G30" i="2"/>
  <c r="G108" i="2"/>
  <c r="G121" i="2"/>
  <c r="G84" i="2"/>
  <c r="G137" i="2"/>
  <c r="G238" i="2"/>
  <c r="G24" i="2"/>
  <c r="G56" i="2"/>
  <c r="G124" i="2"/>
  <c r="G255" i="2"/>
  <c r="G174" i="2"/>
  <c r="G257" i="2"/>
  <c r="G122" i="2"/>
  <c r="G76" i="2"/>
  <c r="G74" i="2"/>
  <c r="G21" i="2"/>
  <c r="G58" i="2"/>
  <c r="G53" i="2"/>
  <c r="G186" i="2"/>
  <c r="G139" i="2"/>
  <c r="G203" i="2"/>
  <c r="G254" i="2"/>
  <c r="G97" i="2"/>
  <c r="G182" i="2"/>
  <c r="G101" i="2"/>
  <c r="G20" i="2"/>
  <c r="G249" i="2"/>
  <c r="G189" i="2"/>
  <c r="G194" i="2"/>
  <c r="G34" i="2"/>
  <c r="G130" i="2"/>
  <c r="G38" i="2"/>
  <c r="G69" i="2"/>
  <c r="G70" i="2"/>
  <c r="G207" i="2"/>
  <c r="G209" i="2"/>
  <c r="G107" i="2"/>
  <c r="G145" i="2"/>
  <c r="G201" i="2"/>
  <c r="G114" i="2"/>
  <c r="G135" i="2"/>
  <c r="G113" i="2"/>
  <c r="G185" i="2"/>
  <c r="G233" i="2"/>
  <c r="G133" i="2"/>
  <c r="G164" i="2"/>
  <c r="G196" i="2"/>
  <c r="G228" i="2"/>
  <c r="G260" i="2"/>
  <c r="G103" i="2"/>
  <c r="G116" i="2"/>
  <c r="G181" i="2"/>
  <c r="G220" i="2"/>
  <c r="G138" i="2"/>
  <c r="G32" i="2"/>
  <c r="H145" i="2"/>
  <c r="I145" i="2" s="1"/>
  <c r="H121" i="2"/>
  <c r="I121" i="2" s="1"/>
  <c r="H153" i="2"/>
  <c r="I153" i="2" s="1"/>
  <c r="H61" i="2"/>
  <c r="I61" i="2" s="1"/>
  <c r="H235" i="2"/>
  <c r="I235" i="2" s="1"/>
  <c r="H76" i="2"/>
  <c r="I76" i="2" s="1"/>
  <c r="H193" i="2"/>
  <c r="I193" i="2" s="1"/>
  <c r="H257" i="2"/>
  <c r="I257" i="2" s="1"/>
  <c r="H224" i="2"/>
  <c r="I224" i="2" s="1"/>
  <c r="H142" i="2"/>
  <c r="I142" i="2" s="1"/>
  <c r="H206" i="2"/>
  <c r="I206" i="2" s="1"/>
  <c r="H124" i="2"/>
  <c r="I124" i="2" s="1"/>
  <c r="H159" i="2"/>
  <c r="I159" i="2" s="1"/>
  <c r="H46" i="2"/>
  <c r="I46" i="2" s="1"/>
  <c r="H176" i="2"/>
  <c r="I176" i="2" s="1"/>
  <c r="H108" i="2"/>
  <c r="I108" i="2" s="1"/>
  <c r="H72" i="2"/>
  <c r="I72" i="2" s="1"/>
  <c r="H127" i="2"/>
  <c r="I127" i="2" s="1"/>
  <c r="H120" i="2"/>
  <c r="I120" i="2" s="1"/>
  <c r="H136" i="2"/>
  <c r="I136" i="2" s="1"/>
  <c r="H197" i="2"/>
  <c r="I197" i="2" s="1"/>
  <c r="G86" i="2"/>
  <c r="G251" i="2"/>
  <c r="G195" i="2"/>
  <c r="G205" i="2"/>
  <c r="G47" i="2"/>
  <c r="G171" i="2"/>
  <c r="G63" i="2"/>
  <c r="G173" i="2"/>
  <c r="G199" i="2"/>
  <c r="H229" i="2"/>
  <c r="I229" i="2" s="1"/>
  <c r="H210" i="2"/>
  <c r="I210" i="2" s="1"/>
  <c r="H106" i="2"/>
  <c r="I106" i="2" s="1"/>
  <c r="H133" i="2"/>
  <c r="I133" i="2" s="1"/>
  <c r="H146" i="2"/>
  <c r="I146" i="2" s="1"/>
  <c r="H135" i="2"/>
  <c r="I135" i="2" s="1"/>
  <c r="H186" i="2"/>
  <c r="I186" i="2" s="1"/>
  <c r="H218" i="2"/>
  <c r="I218" i="2" s="1"/>
  <c r="H51" i="2"/>
  <c r="I51" i="2" s="1"/>
  <c r="H152" i="2"/>
  <c r="I152" i="2" s="1"/>
  <c r="H196" i="2"/>
  <c r="I196" i="2" s="1"/>
  <c r="H252" i="2"/>
  <c r="I252" i="2" s="1"/>
  <c r="H86" i="2"/>
  <c r="I86" i="2" s="1"/>
  <c r="H117" i="2"/>
  <c r="I117" i="2" s="1"/>
  <c r="H162" i="2"/>
  <c r="I162" i="2" s="1"/>
  <c r="H130" i="2"/>
  <c r="I130" i="2" s="1"/>
  <c r="H81" i="2"/>
  <c r="I81" i="2" s="1"/>
  <c r="H157" i="2"/>
  <c r="I157" i="2" s="1"/>
  <c r="H165" i="2"/>
  <c r="I165" i="2" s="1"/>
  <c r="H93" i="2"/>
  <c r="I93" i="2" s="1"/>
  <c r="H58" i="2"/>
  <c r="I58" i="2" s="1"/>
  <c r="H110" i="2"/>
  <c r="I110" i="2" s="1"/>
  <c r="H23" i="2"/>
  <c r="I23" i="2" s="1"/>
  <c r="H147" i="2"/>
  <c r="I147" i="2" s="1"/>
  <c r="H243" i="2"/>
  <c r="I243" i="2" s="1"/>
  <c r="H69" i="2"/>
  <c r="I69" i="2" s="1"/>
  <c r="H20" i="2"/>
  <c r="I20" i="2" s="1"/>
  <c r="H84" i="2"/>
  <c r="I84" i="2" s="1"/>
  <c r="H201" i="2"/>
  <c r="I201" i="2" s="1"/>
  <c r="H104" i="2"/>
  <c r="I104" i="2" s="1"/>
  <c r="H232" i="2"/>
  <c r="I232" i="2" s="1"/>
  <c r="H150" i="2"/>
  <c r="I150" i="2" s="1"/>
  <c r="H214" i="2"/>
  <c r="I214" i="2" s="1"/>
  <c r="H25" i="2"/>
  <c r="I25" i="2" s="1"/>
  <c r="H239" i="2"/>
  <c r="I239" i="2" s="1"/>
  <c r="H141" i="2"/>
  <c r="I141" i="2" s="1"/>
  <c r="H255" i="2"/>
  <c r="I255" i="2" s="1"/>
  <c r="H160" i="2"/>
  <c r="I160" i="2" s="1"/>
  <c r="H64" i="2"/>
  <c r="I64" i="2" s="1"/>
  <c r="H191" i="2"/>
  <c r="I191" i="2" s="1"/>
  <c r="H245" i="2"/>
  <c r="I245" i="2" s="1"/>
  <c r="H78" i="2"/>
  <c r="I78" i="2" s="1"/>
  <c r="H205" i="2"/>
  <c r="I205" i="2" s="1"/>
  <c r="H221" i="2"/>
  <c r="I221" i="2" s="1"/>
  <c r="G23" i="2"/>
  <c r="G78" i="2"/>
  <c r="G14" i="2"/>
  <c r="G211" i="2"/>
  <c r="G119" i="2"/>
  <c r="G79" i="2"/>
  <c r="G125" i="2"/>
  <c r="G71" i="2"/>
  <c r="G175" i="2"/>
  <c r="H15" i="2" l="1"/>
  <c r="I15" i="2" s="1"/>
  <c r="M13" i="2" s="1"/>
  <c r="M14" i="2" s="1"/>
  <c r="M17" i="2" l="1"/>
</calcChain>
</file>

<file path=xl/sharedStrings.xml><?xml version="1.0" encoding="utf-8"?>
<sst xmlns="http://schemas.openxmlformats.org/spreadsheetml/2006/main" count="62" uniqueCount="50">
  <si>
    <r>
      <rPr>
        <b/>
        <sz val="10"/>
        <color rgb="FF00B050"/>
        <rFont val="Marianne"/>
        <family val="3"/>
      </rPr>
      <t xml:space="preserve">Appel à projets du Ministère de l'Agriculture et de la Souveraineté Alimentaire "Aide aux investissements portant sur des infrastructures hydrauliques agricoles d'irrigation dans le cadre du plan d'action pour une gestion résiliente et concertée de l'eau"
</t>
    </r>
    <r>
      <rPr>
        <b/>
        <sz val="10"/>
        <color rgb="FF000000"/>
        <rFont val="Marianne"/>
        <family val="3"/>
      </rPr>
      <t>Annexe 6 : Récapitulatif des dépenses prévisionnelles 
Pièce à joindre au dossier de demande de subvention</t>
    </r>
  </si>
  <si>
    <t>Nom, prénom ou raison sociale du demandeur :</t>
  </si>
  <si>
    <t xml:space="preserve">Tableau indicatif des dépenses prévisionnelles </t>
  </si>
  <si>
    <t>Récapitulatif par poste de dépenses</t>
  </si>
  <si>
    <t>Montant prévisionnel présenté (€ HT)</t>
  </si>
  <si>
    <t>Respect des seuils de l'AAP</t>
  </si>
  <si>
    <r>
      <rPr>
        <b/>
        <u/>
        <sz val="11"/>
        <rFont val="Marianne"/>
        <family val="3"/>
      </rPr>
      <t xml:space="preserve">Cases à remplir :
</t>
    </r>
    <r>
      <rPr>
        <b/>
        <sz val="11"/>
        <rFont val="Marianne"/>
        <family val="3"/>
      </rPr>
      <t xml:space="preserve">EN JAUNE : </t>
    </r>
    <r>
      <rPr>
        <sz val="11"/>
        <rFont val="Marianne"/>
        <family val="3"/>
      </rPr>
      <t xml:space="preserve">sélectionner une proposition de la liste déroulante
</t>
    </r>
    <r>
      <rPr>
        <b/>
        <sz val="11"/>
        <rFont val="Marianne"/>
        <family val="3"/>
      </rPr>
      <t xml:space="preserve">EN BLANC : </t>
    </r>
    <r>
      <rPr>
        <sz val="11"/>
        <rFont val="Marianne"/>
        <family val="3"/>
      </rPr>
      <t>case à remplir librement</t>
    </r>
  </si>
  <si>
    <t>Acquisitions foncières</t>
  </si>
  <si>
    <t>Investissements matériels</t>
  </si>
  <si>
    <t>Pas de seuil</t>
  </si>
  <si>
    <t>* Chaque type de dépenses est justifié par un ou plusieurs devis, selon les trois niveaux suivants :
- Pour les dépenses retenues inférieures à 10 000 € HT : un seul devis est à fournir
- Pour les dépenses retenues comprises entre 10 000 € HT et 100 000 € HT : deux devis sont à fournir
- Pour les dépenses retenues supérieures à 100 000 € HT : trois devis sont à fournir</t>
  </si>
  <si>
    <t>Investissements immatériels</t>
  </si>
  <si>
    <t>TOTAL du montant des dépenses prévisionnelles</t>
  </si>
  <si>
    <t>TOTAL (€ HT)</t>
  </si>
  <si>
    <t>Description de la dépense</t>
  </si>
  <si>
    <t>Poste de dépense à selectionner dans la liste proposée</t>
  </si>
  <si>
    <t>Devis 1 (retenu)</t>
  </si>
  <si>
    <t xml:space="preserve"> Devis 2 (comparatif si requis)*</t>
  </si>
  <si>
    <t xml:space="preserve"> Devis 3 (comparatif si requis)*</t>
  </si>
  <si>
    <t>Argumentaire si le devis le moins cher est non retenu</t>
  </si>
  <si>
    <t>Fournisseur</t>
  </si>
  <si>
    <t xml:space="preserve">Montant HT présenté 
(en €) </t>
  </si>
  <si>
    <t xml:space="preserve">Rappel des dépenses éligibles : </t>
  </si>
  <si>
    <t>Rappel</t>
  </si>
  <si>
    <t>Les dépenses d'acquisitions foncières éligibles sont plafonnées à 10 % du coût total éligible de l'investissement.</t>
  </si>
  <si>
    <t>Taux d'aide maximal</t>
  </si>
  <si>
    <t xml:space="preserve">Montant maximal de la subvention </t>
  </si>
  <si>
    <t>Les dépenses de sécurisation des infrastructures hydrauliques sont plafonnées à 5 % du coût total éligible des investissements matériels.</t>
  </si>
  <si>
    <t>Les dépenses d'investissements immatériels éligibles sont plafonnées à 20% du coût total éligible des investissements matériels.</t>
  </si>
  <si>
    <t>investissements situés en dehors des exploitations agricoles</t>
  </si>
  <si>
    <t>Les dépenses d'investissements éligibles doivent être supérieures ou égales à 15 000€ HT</t>
  </si>
  <si>
    <t>autres investissements dans les exploitations agricoles</t>
  </si>
  <si>
    <t>Montant HT présenté 
(en €) respectant les seuils</t>
  </si>
  <si>
    <r>
      <rPr>
        <b/>
        <sz val="10"/>
        <color theme="1"/>
        <rFont val="Marianne"/>
        <family val="3"/>
      </rPr>
      <t xml:space="preserve">La dépense concerne une amélioration d'une infrastucture </t>
    </r>
    <r>
      <rPr>
        <b/>
        <u/>
        <sz val="10"/>
        <color rgb="FF000000"/>
        <rFont val="Marianne"/>
        <family val="3"/>
      </rPr>
      <t>existante</t>
    </r>
    <r>
      <rPr>
        <b/>
        <sz val="10"/>
        <color rgb="FF000000"/>
        <rFont val="Marianne"/>
        <family val="3"/>
      </rPr>
      <t xml:space="preserve"> ? </t>
    </r>
  </si>
  <si>
    <t>Taux d'aide</t>
  </si>
  <si>
    <t>somme si cond</t>
  </si>
  <si>
    <t>seuil dépassé</t>
  </si>
  <si>
    <t>Montant retenu (en respectant les seuils)</t>
  </si>
  <si>
    <t>Répartition des financeurs</t>
  </si>
  <si>
    <t>Montant</t>
  </si>
  <si>
    <t>Subvention du ministère de l'agriculture</t>
  </si>
  <si>
    <t>Autofinancement</t>
  </si>
  <si>
    <r>
      <rPr>
        <sz val="11"/>
        <color theme="1"/>
        <rFont val="Calibri"/>
        <family val="2"/>
      </rPr>
      <t xml:space="preserve">Montants prévisionnels provenant d'autres financeurs </t>
    </r>
    <r>
      <rPr>
        <b/>
        <sz val="11"/>
        <color rgb="FF000000"/>
        <rFont val="Calibri"/>
        <family val="2"/>
      </rPr>
      <t>(A compléter si différent de 0€)</t>
    </r>
  </si>
  <si>
    <t xml:space="preserve">Total des dépenses prévisionnelles </t>
  </si>
  <si>
    <t>Poste de dépenses à selectionner dans la liste proposée</t>
  </si>
  <si>
    <t>Oui</t>
  </si>
  <si>
    <t>Non</t>
  </si>
  <si>
    <r>
      <t xml:space="preserve">Signature du demandeur
</t>
    </r>
    <r>
      <rPr>
        <sz val="11"/>
        <color theme="1"/>
        <rFont val="Marianne"/>
        <family val="3"/>
      </rPr>
      <t xml:space="preserve">
</t>
    </r>
    <r>
      <rPr>
        <sz val="11"/>
        <color rgb="FF000000"/>
        <rFont val="Marianne"/>
        <family val="3"/>
      </rPr>
      <t xml:space="preserve">Fait à                          , le 
</t>
    </r>
    <r>
      <rPr>
        <sz val="11"/>
        <color theme="1"/>
        <rFont val="Marianne"/>
        <family val="3"/>
      </rPr>
      <t xml:space="preserve">
</t>
    </r>
    <r>
      <rPr>
        <sz val="11"/>
        <color rgb="FF000000"/>
        <rFont val="Marianne"/>
        <family val="3"/>
      </rPr>
      <t>Nom, Prénom, Signature :</t>
    </r>
  </si>
  <si>
    <t>TOTAL des dépenses prévisionnelles (respect du seuil de dépense éligibles de 15 000 € HT)</t>
  </si>
  <si>
    <t>Montant maximal subventionnable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</si>
</sst>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quot; €&quot;"/>
    <numFmt numFmtId="165" formatCode="0\ %"/>
    <numFmt numFmtId="166" formatCode="#,##0.00\ [$€-40C];[Red]\-#,##0.00\ [$€-40C]"/>
    <numFmt numFmtId="167" formatCode="0.00\ %"/>
  </numFmts>
  <fonts count="20" x14ac:knownFonts="1">
    <font>
      <sz val="11"/>
      <color theme="1"/>
      <name val="Calibri"/>
      <family val="2"/>
    </font>
    <font>
      <b/>
      <sz val="10"/>
      <color rgb="FF00B050"/>
      <name val="Marianne"/>
      <family val="3"/>
    </font>
    <font>
      <b/>
      <sz val="10"/>
      <color rgb="FF000000"/>
      <name val="Marianne"/>
      <family val="3"/>
    </font>
    <font>
      <sz val="10"/>
      <color theme="1"/>
      <name val="Marianne"/>
      <family val="3"/>
    </font>
    <font>
      <b/>
      <sz val="12"/>
      <color theme="1"/>
      <name val="Marianne"/>
      <family val="3"/>
    </font>
    <font>
      <sz val="11"/>
      <color theme="1"/>
      <name val="Marianne"/>
      <family val="3"/>
    </font>
    <font>
      <b/>
      <sz val="11"/>
      <color theme="1"/>
      <name val="Marianne"/>
      <family val="3"/>
    </font>
    <font>
      <b/>
      <sz val="10"/>
      <color theme="1"/>
      <name val="Marianne"/>
      <family val="3"/>
    </font>
    <font>
      <b/>
      <sz val="11"/>
      <color rgb="FF000000"/>
      <name val="Marianne"/>
      <family val="3"/>
    </font>
    <font>
      <sz val="11"/>
      <color rgb="FF000000"/>
      <name val="Marianne"/>
      <family val="3"/>
    </font>
    <font>
      <b/>
      <u/>
      <sz val="11"/>
      <name val="Marianne"/>
      <family val="3"/>
    </font>
    <font>
      <b/>
      <sz val="11"/>
      <name val="Marianne"/>
      <family val="3"/>
    </font>
    <font>
      <sz val="11"/>
      <name val="Marianne"/>
      <family val="3"/>
    </font>
    <font>
      <sz val="9"/>
      <color theme="1"/>
      <name val="Marianne"/>
      <family val="3"/>
    </font>
    <font>
      <sz val="9"/>
      <name val="Marianne"/>
      <family val="3"/>
    </font>
    <font>
      <b/>
      <u/>
      <sz val="11"/>
      <color theme="1"/>
      <name val="Calibri"/>
      <family val="2"/>
    </font>
    <font>
      <b/>
      <sz val="11"/>
      <color theme="1"/>
      <name val="Calibri"/>
      <family val="2"/>
    </font>
    <font>
      <b/>
      <u/>
      <sz val="10"/>
      <color rgb="FF000000"/>
      <name val="Marianne"/>
      <family val="3"/>
    </font>
    <font>
      <sz val="11"/>
      <color theme="1"/>
      <name val="Calibri"/>
      <family val="2"/>
    </font>
    <font>
      <b/>
      <sz val="11"/>
      <color rgb="FF000000"/>
      <name val="Calibri"/>
      <family val="2"/>
    </font>
  </fonts>
  <fills count="12">
    <fill>
      <patternFill patternType="none"/>
    </fill>
    <fill>
      <patternFill patternType="gray125"/>
    </fill>
    <fill>
      <patternFill patternType="solid">
        <fgColor theme="0"/>
        <bgColor rgb="FFE2F0D9"/>
      </patternFill>
    </fill>
    <fill>
      <patternFill patternType="solid">
        <fgColor theme="0" tint="-0.14999847407452621"/>
        <bgColor rgb="FFC5E0B4"/>
      </patternFill>
    </fill>
    <fill>
      <patternFill patternType="solid">
        <fgColor theme="0" tint="-0.249977111117893"/>
        <bgColor rgb="FFA9D18E"/>
      </patternFill>
    </fill>
    <fill>
      <patternFill patternType="solid">
        <fgColor rgb="FFE2EFD9"/>
        <bgColor rgb="FFE2F0D9"/>
      </patternFill>
    </fill>
    <fill>
      <patternFill patternType="solid">
        <fgColor theme="9" tint="0.79989013336588644"/>
        <bgColor rgb="FFE2EFD9"/>
      </patternFill>
    </fill>
    <fill>
      <patternFill patternType="solid">
        <fgColor theme="9" tint="0.59987182226020086"/>
        <bgColor rgb="FFC6EFCE"/>
      </patternFill>
    </fill>
    <fill>
      <patternFill patternType="solid">
        <fgColor theme="9" tint="0.39988402966399123"/>
        <bgColor rgb="FFC5E0B4"/>
      </patternFill>
    </fill>
    <fill>
      <patternFill patternType="solid">
        <fgColor theme="7" tint="0.59987182226020086"/>
        <bgColor rgb="FFFFD966"/>
      </patternFill>
    </fill>
    <fill>
      <patternFill patternType="solid">
        <fgColor theme="0" tint="-0.34998626667073579"/>
        <bgColor rgb="FFBFBFBF"/>
      </patternFill>
    </fill>
    <fill>
      <patternFill patternType="solid">
        <fgColor rgb="FFFFFF00"/>
        <bgColor rgb="FFFFFF00"/>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70">
    <xf numFmtId="0" fontId="0" fillId="0" borderId="0" xfId="0"/>
    <xf numFmtId="0" fontId="0" fillId="2" borderId="0" xfId="0" applyFill="1"/>
    <xf numFmtId="0" fontId="3" fillId="2" borderId="0" xfId="0" applyFont="1" applyFill="1" applyBorder="1" applyAlignment="1">
      <alignment wrapText="1"/>
    </xf>
    <xf numFmtId="0" fontId="0" fillId="2" borderId="0" xfId="0" applyFill="1" applyAlignment="1">
      <alignment horizontal="center"/>
    </xf>
    <xf numFmtId="0" fontId="7" fillId="5" borderId="5" xfId="0" applyFont="1" applyFill="1" applyBorder="1" applyAlignment="1">
      <alignment vertical="center" wrapText="1"/>
    </xf>
    <xf numFmtId="0" fontId="7" fillId="6" borderId="1" xfId="0" applyFont="1" applyFill="1" applyBorder="1" applyAlignment="1">
      <alignment horizontal="center" vertical="center" wrapText="1"/>
    </xf>
    <xf numFmtId="0" fontId="13" fillId="2" borderId="0" xfId="0" applyFont="1" applyFill="1" applyBorder="1" applyAlignment="1">
      <alignment vertical="top" wrapText="1"/>
    </xf>
    <xf numFmtId="164" fontId="3" fillId="7"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4" fontId="0" fillId="2" borderId="0" xfId="0" applyNumberFormat="1" applyFill="1"/>
    <xf numFmtId="0" fontId="0" fillId="3" borderId="1" xfId="0" applyFont="1" applyFill="1" applyBorder="1" applyAlignment="1">
      <alignment horizontal="center" vertical="center" wrapText="1"/>
    </xf>
    <xf numFmtId="0" fontId="13" fillId="2" borderId="8" xfId="0" applyFont="1" applyFill="1" applyBorder="1" applyAlignment="1">
      <alignment vertical="top" wrapText="1"/>
    </xf>
    <xf numFmtId="164" fontId="7" fillId="7" borderId="1" xfId="0" applyNumberFormat="1"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wrapText="1"/>
    </xf>
    <xf numFmtId="0" fontId="0" fillId="2" borderId="0" xfId="0" applyFill="1" applyBorder="1" applyAlignment="1">
      <alignment horizontal="center"/>
    </xf>
    <xf numFmtId="0" fontId="7" fillId="0" borderId="0" xfId="0" applyFont="1" applyBorder="1" applyAlignment="1">
      <alignment horizontal="left" vertical="center" wrapText="1"/>
    </xf>
    <xf numFmtId="164" fontId="7" fillId="0" borderId="0" xfId="0" applyNumberFormat="1" applyFont="1" applyBorder="1" applyAlignment="1">
      <alignment vertical="center" wrapText="1"/>
    </xf>
    <xf numFmtId="0" fontId="6" fillId="3" borderId="1" xfId="0" applyFont="1" applyFill="1" applyBorder="1" applyAlignment="1">
      <alignment horizontal="center"/>
    </xf>
    <xf numFmtId="164" fontId="6" fillId="3" borderId="1" xfId="0" applyNumberFormat="1" applyFont="1" applyFill="1" applyBorder="1" applyAlignment="1">
      <alignment horizontal="center"/>
    </xf>
    <xf numFmtId="0" fontId="7" fillId="6" borderId="5" xfId="0" applyFont="1" applyFill="1" applyBorder="1" applyAlignment="1">
      <alignment horizontal="center" vertical="center"/>
    </xf>
    <xf numFmtId="0" fontId="7" fillId="6" borderId="5" xfId="0" applyFont="1" applyFill="1" applyBorder="1" applyAlignment="1">
      <alignment horizontal="center" vertical="center" wrapText="1"/>
    </xf>
    <xf numFmtId="0" fontId="0" fillId="0" borderId="1" xfId="0" applyBorder="1" applyProtection="1">
      <protection locked="0"/>
    </xf>
    <xf numFmtId="0" fontId="0" fillId="9" borderId="1" xfId="0" applyFont="1" applyFill="1" applyBorder="1" applyProtection="1">
      <protection locked="0"/>
    </xf>
    <xf numFmtId="164" fontId="0" fillId="0" borderId="1" xfId="0" applyNumberFormat="1" applyBorder="1" applyProtection="1">
      <protection locked="0"/>
    </xf>
    <xf numFmtId="20" fontId="0" fillId="9" borderId="1" xfId="0" applyNumberFormat="1" applyFill="1" applyBorder="1" applyProtection="1">
      <protection locked="0"/>
    </xf>
    <xf numFmtId="0" fontId="6" fillId="3" borderId="2" xfId="0" applyFont="1" applyFill="1" applyBorder="1" applyAlignment="1">
      <alignment horizontal="center" vertical="center" wrapText="1"/>
    </xf>
    <xf numFmtId="0" fontId="15" fillId="3" borderId="9" xfId="0" applyFont="1" applyFill="1" applyBorder="1" applyAlignment="1">
      <alignment wrapText="1"/>
    </xf>
    <xf numFmtId="0" fontId="0" fillId="3" borderId="10" xfId="0" applyFill="1" applyBorder="1" applyAlignment="1">
      <alignment wrapText="1"/>
    </xf>
    <xf numFmtId="0" fontId="0" fillId="3" borderId="11" xfId="0" applyFill="1" applyBorder="1" applyAlignment="1">
      <alignment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xf>
    <xf numFmtId="0" fontId="0" fillId="0" borderId="0" xfId="0" applyAlignment="1">
      <alignment wrapText="1"/>
    </xf>
    <xf numFmtId="0" fontId="0" fillId="8" borderId="17" xfId="0" applyFont="1" applyFill="1" applyBorder="1" applyAlignment="1">
      <alignment horizontal="center" vertical="center"/>
    </xf>
    <xf numFmtId="0" fontId="0" fillId="8" borderId="18" xfId="0" applyFont="1" applyFill="1" applyBorder="1" applyAlignment="1">
      <alignment horizontal="center" vertical="center"/>
    </xf>
    <xf numFmtId="0" fontId="0" fillId="8" borderId="19" xfId="0" applyFont="1" applyFill="1" applyBorder="1" applyAlignment="1">
      <alignment horizontal="center" vertical="center"/>
    </xf>
    <xf numFmtId="164" fontId="18" fillId="4" borderId="6" xfId="0" applyNumberFormat="1" applyFont="1" applyFill="1" applyBorder="1" applyAlignment="1">
      <alignment horizontal="center" vertical="center"/>
    </xf>
    <xf numFmtId="0" fontId="0" fillId="3" borderId="1" xfId="0" applyFill="1" applyBorder="1" applyProtection="1"/>
    <xf numFmtId="164" fontId="0" fillId="3" borderId="1" xfId="0" applyNumberFormat="1" applyFill="1" applyBorder="1" applyProtection="1"/>
    <xf numFmtId="0" fontId="0" fillId="11" borderId="1" xfId="0" applyFill="1" applyBorder="1" applyAlignment="1" applyProtection="1">
      <alignment horizontal="center"/>
      <protection locked="0"/>
    </xf>
    <xf numFmtId="167" fontId="0" fillId="3" borderId="1" xfId="0" applyNumberFormat="1" applyFill="1" applyBorder="1" applyProtection="1"/>
    <xf numFmtId="0" fontId="0" fillId="3" borderId="1" xfId="0" applyFill="1" applyBorder="1" applyProtection="1"/>
    <xf numFmtId="0" fontId="0" fillId="8" borderId="14" xfId="0" applyFont="1" applyFill="1" applyBorder="1" applyAlignment="1">
      <alignment horizontal="center" vertical="center"/>
    </xf>
    <xf numFmtId="164" fontId="0" fillId="4" borderId="20" xfId="0" applyNumberFormat="1" applyFill="1" applyBorder="1" applyAlignment="1" applyProtection="1">
      <alignment horizontal="center" vertical="center"/>
      <protection locked="0"/>
    </xf>
    <xf numFmtId="0" fontId="0" fillId="8" borderId="21" xfId="0" applyFont="1" applyFill="1" applyBorder="1" applyAlignment="1">
      <alignment horizontal="center" vertical="center"/>
    </xf>
    <xf numFmtId="164" fontId="0" fillId="7" borderId="22" xfId="0" applyNumberFormat="1" applyFill="1" applyBorder="1" applyAlignment="1">
      <alignment horizontal="center" vertical="center"/>
    </xf>
    <xf numFmtId="0" fontId="0" fillId="0" borderId="0" xfId="0" applyAlignment="1">
      <alignment vertical="center"/>
    </xf>
    <xf numFmtId="0" fontId="8" fillId="0" borderId="1" xfId="0" applyFont="1" applyBorder="1" applyAlignment="1" applyProtection="1">
      <alignment horizontal="left" vertical="top" wrapText="1"/>
      <protection locked="0"/>
    </xf>
    <xf numFmtId="0" fontId="10" fillId="2" borderId="6" xfId="0" applyFont="1" applyFill="1" applyBorder="1" applyAlignment="1">
      <alignment horizontal="center" vertical="top" wrapText="1"/>
    </xf>
    <xf numFmtId="0" fontId="3" fillId="6" borderId="1" xfId="0" applyFont="1" applyFill="1" applyBorder="1" applyAlignment="1">
      <alignment horizontal="left" vertical="center"/>
    </xf>
    <xf numFmtId="0" fontId="3" fillId="6" borderId="1" xfId="0" applyFont="1" applyFill="1" applyBorder="1" applyAlignment="1">
      <alignment horizontal="left" vertical="center" wrapText="1"/>
    </xf>
    <xf numFmtId="0" fontId="14" fillId="3" borderId="7" xfId="0" applyFont="1" applyFill="1" applyBorder="1" applyAlignment="1">
      <alignment horizontal="center" vertical="top" wrapText="1"/>
    </xf>
    <xf numFmtId="0" fontId="7" fillId="6" borderId="1" xfId="0" applyFont="1" applyFill="1" applyBorder="1" applyAlignment="1">
      <alignment horizontal="left" vertical="center" wrapText="1"/>
    </xf>
    <xf numFmtId="0" fontId="7" fillId="6" borderId="5" xfId="0" applyFont="1" applyFill="1" applyBorder="1" applyAlignment="1">
      <alignment horizontal="center" vertical="center"/>
    </xf>
    <xf numFmtId="0" fontId="7" fillId="6"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1" fillId="3" borderId="1" xfId="0" applyFont="1" applyFill="1" applyBorder="1" applyAlignment="1">
      <alignment horizontal="center" wrapText="1"/>
    </xf>
    <xf numFmtId="0" fontId="4" fillId="4" borderId="2" xfId="0" applyFont="1" applyFill="1" applyBorder="1" applyAlignment="1">
      <alignment horizontal="center" vertical="center" wrapText="1"/>
    </xf>
    <xf numFmtId="0" fontId="5" fillId="2" borderId="3" xfId="0" applyFont="1" applyFill="1" applyBorder="1" applyAlignment="1" applyProtection="1">
      <alignment horizontal="center"/>
      <protection locked="0"/>
    </xf>
    <xf numFmtId="0" fontId="6" fillId="2" borderId="4" xfId="0" applyFont="1" applyFill="1" applyBorder="1" applyAlignment="1">
      <alignment horizontal="center" vertical="center"/>
    </xf>
    <xf numFmtId="0" fontId="7" fillId="5" borderId="1" xfId="0" applyFont="1" applyFill="1" applyBorder="1" applyAlignment="1">
      <alignment horizontal="left" vertical="center" wrapText="1"/>
    </xf>
    <xf numFmtId="0" fontId="0" fillId="8" borderId="14" xfId="0" applyFont="1" applyFill="1" applyBorder="1" applyAlignment="1">
      <alignment horizontal="center" vertical="center" wrapText="1"/>
    </xf>
    <xf numFmtId="164" fontId="0" fillId="0" borderId="15" xfId="0" applyNumberFormat="1" applyBorder="1" applyAlignment="1" applyProtection="1">
      <alignment horizontal="center" vertical="center"/>
      <protection locked="0"/>
    </xf>
    <xf numFmtId="0" fontId="0" fillId="0" borderId="0" xfId="0" applyBorder="1" applyAlignment="1">
      <alignment horizontal="center"/>
    </xf>
    <xf numFmtId="0" fontId="7" fillId="6" borderId="1" xfId="0" applyFont="1" applyFill="1" applyBorder="1" applyAlignment="1">
      <alignment horizontal="center" vertical="center" wrapText="1"/>
    </xf>
    <xf numFmtId="0" fontId="16" fillId="10" borderId="12" xfId="0" applyFont="1" applyFill="1" applyBorder="1" applyAlignment="1">
      <alignment horizontal="center" vertical="center"/>
    </xf>
    <xf numFmtId="0" fontId="0" fillId="3" borderId="13" xfId="0" applyFont="1" applyFill="1" applyBorder="1" applyAlignment="1">
      <alignment horizontal="center" vertical="center" wrapText="1"/>
    </xf>
    <xf numFmtId="165" fontId="0" fillId="3" borderId="14" xfId="0" applyNumberFormat="1" applyFill="1" applyBorder="1" applyAlignment="1">
      <alignment horizontal="center" vertical="center"/>
    </xf>
    <xf numFmtId="166" fontId="0" fillId="3" borderId="15" xfId="0" applyNumberFormat="1" applyFill="1" applyBorder="1" applyAlignment="1">
      <alignment horizontal="center" vertical="center" wrapText="1"/>
    </xf>
    <xf numFmtId="0" fontId="0" fillId="3" borderId="16" xfId="0" applyFont="1" applyFill="1" applyBorder="1" applyAlignment="1">
      <alignment horizontal="center" vertical="center" wrapText="1"/>
    </xf>
  </cellXfs>
  <cellStyles count="1">
    <cellStyle name="Normal" xfId="0" builtinId="0"/>
  </cellStyles>
  <dxfs count="11">
    <dxf>
      <font>
        <sz val="11"/>
        <color rgb="FF000000"/>
        <name val="Calibri"/>
      </font>
      <fill>
        <patternFill>
          <bgColor theme="7" tint="0.39988402966399123"/>
        </patternFill>
      </fill>
    </dxf>
    <dxf>
      <font>
        <sz val="11"/>
        <color rgb="FF006100"/>
        <name val="Calibri"/>
      </font>
      <fill>
        <patternFill>
          <bgColor rgb="FFC6EFCE"/>
        </patternFill>
      </fill>
    </dxf>
    <dxf>
      <font>
        <sz val="11"/>
        <color rgb="FF9C0006"/>
        <name val="Calibri"/>
      </font>
      <fill>
        <patternFill>
          <bgColor rgb="FFFFC7CE"/>
        </patternFill>
      </fill>
    </dxf>
    <dxf>
      <font>
        <sz val="11"/>
        <color rgb="FF006100"/>
        <name val="Calibri"/>
      </font>
      <fill>
        <patternFill>
          <bgColor rgb="FFC6EFCE"/>
        </patternFill>
      </fill>
    </dxf>
    <dxf>
      <font>
        <sz val="11"/>
        <color rgb="FF9C0006"/>
        <name val="Calibri"/>
      </font>
      <fill>
        <patternFill>
          <bgColor rgb="FFFFC7CE"/>
        </patternFill>
      </fill>
    </dxf>
    <dxf>
      <font>
        <strike val="0"/>
        <sz val="11"/>
        <color rgb="FF000000"/>
        <name val="Calibri"/>
      </font>
      <fill>
        <patternFill>
          <bgColor theme="0" tint="-0.249977111117893"/>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006100"/>
        <name val="Calibri"/>
      </font>
      <fill>
        <patternFill>
          <bgColor rgb="FFC6EFCE"/>
        </patternFill>
      </fill>
    </dxf>
    <dxf>
      <font>
        <sz val="11"/>
        <color rgb="FF006100"/>
        <name val="Calibri"/>
      </font>
      <fill>
        <patternFill>
          <bgColor rgb="FFC6EFCE"/>
        </patternFill>
      </fill>
    </dxf>
    <dxf>
      <font>
        <sz val="11"/>
        <color rgb="FF9C0006"/>
        <name val="Calibri"/>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E2F0D9"/>
      <rgbColor rgb="FFE2EFD9"/>
      <rgbColor rgb="FF660066"/>
      <rgbColor rgb="FFFF8080"/>
      <rgbColor rgb="FF0066CC"/>
      <rgbColor rgb="FFD9D9D9"/>
      <rgbColor rgb="FF000080"/>
      <rgbColor rgb="FFFF00FF"/>
      <rgbColor rgb="FFFFFF00"/>
      <rgbColor rgb="FF00FFFF"/>
      <rgbColor rgb="FF800080"/>
      <rgbColor rgb="FFC00000"/>
      <rgbColor rgb="FF008080"/>
      <rgbColor rgb="FF0000FF"/>
      <rgbColor rgb="FF00CCFF"/>
      <rgbColor rgb="FFC5E0B4"/>
      <rgbColor rgb="FFC6EFCE"/>
      <rgbColor rgb="FFFFE699"/>
      <rgbColor rgb="FFA9D18E"/>
      <rgbColor rgb="FFFF99CC"/>
      <rgbColor rgb="FFCC99FF"/>
      <rgbColor rgb="FFFFC7CE"/>
      <rgbColor rgb="FF3366FF"/>
      <rgbColor rgb="FF33CCCC"/>
      <rgbColor rgb="FF99CC00"/>
      <rgbColor rgb="FFFFD966"/>
      <rgbColor rgb="FFFF9900"/>
      <rgbColor rgb="FFFF6600"/>
      <rgbColor rgb="FF666699"/>
      <rgbColor rgb="FFA6A6A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2"/>
  <sheetViews>
    <sheetView topLeftCell="A2" zoomScale="68" zoomScaleNormal="68" workbookViewId="0">
      <selection activeCell="I14" sqref="I14"/>
    </sheetView>
  </sheetViews>
  <sheetFormatPr baseColWidth="10" defaultColWidth="11.42578125" defaultRowHeight="15" x14ac:dyDescent="0.25"/>
  <cols>
    <col min="1" max="1" width="32" style="1" customWidth="1"/>
    <col min="2" max="2" width="37.42578125" style="1" customWidth="1"/>
    <col min="3" max="3" width="18.42578125" style="1" customWidth="1"/>
    <col min="4" max="4" width="16.85546875" style="1" customWidth="1"/>
    <col min="5" max="5" width="19.28515625" style="1" customWidth="1"/>
    <col min="6" max="6" width="23" style="1" customWidth="1"/>
    <col min="7" max="7" width="20.42578125" style="1" customWidth="1"/>
    <col min="8" max="8" width="23.85546875" style="1" customWidth="1"/>
    <col min="9" max="9" width="33.7109375" style="1" customWidth="1"/>
    <col min="10" max="10" width="10.5703125" style="1" hidden="1" customWidth="1"/>
    <col min="11" max="11" width="3.85546875" style="1" customWidth="1"/>
    <col min="12" max="12" width="10.42578125" style="1" customWidth="1"/>
    <col min="13" max="16384" width="11.42578125" style="1"/>
  </cols>
  <sheetData>
    <row r="1" spans="1:16" ht="67.5" customHeight="1" x14ac:dyDescent="0.25">
      <c r="A1" s="56" t="s">
        <v>0</v>
      </c>
      <c r="B1" s="56"/>
      <c r="C1" s="56"/>
      <c r="D1" s="56"/>
      <c r="E1" s="56"/>
      <c r="F1" s="56"/>
      <c r="G1" s="56"/>
      <c r="H1" s="56"/>
      <c r="I1" s="56"/>
      <c r="J1" s="2"/>
    </row>
    <row r="2" spans="1:16" x14ac:dyDescent="0.25">
      <c r="A2" s="3"/>
      <c r="B2" s="3"/>
      <c r="C2" s="3"/>
      <c r="D2" s="3"/>
      <c r="E2" s="3"/>
      <c r="H2" s="3"/>
      <c r="I2" s="3"/>
    </row>
    <row r="3" spans="1:16" ht="19.5" customHeight="1" x14ac:dyDescent="0.25">
      <c r="A3" s="57" t="s">
        <v>1</v>
      </c>
      <c r="B3" s="57"/>
      <c r="C3" s="58"/>
      <c r="D3" s="58"/>
      <c r="E3" s="59" t="s">
        <v>2</v>
      </c>
      <c r="F3" s="59"/>
      <c r="G3" s="59"/>
      <c r="H3" s="59"/>
    </row>
    <row r="4" spans="1:16" ht="27.75" customHeight="1" x14ac:dyDescent="0.25">
      <c r="A4" s="3"/>
      <c r="B4" s="3"/>
      <c r="C4" s="3"/>
      <c r="D4" s="3"/>
      <c r="E4" s="60" t="s">
        <v>3</v>
      </c>
      <c r="F4" s="60"/>
      <c r="G4" s="60"/>
      <c r="H4" s="4" t="s">
        <v>4</v>
      </c>
      <c r="I4" s="5" t="s">
        <v>5</v>
      </c>
      <c r="L4" s="47" t="s">
        <v>47</v>
      </c>
      <c r="M4" s="47"/>
      <c r="N4" s="47"/>
      <c r="O4" s="47"/>
      <c r="P4" s="47"/>
    </row>
    <row r="5" spans="1:16" ht="28.5" customHeight="1" x14ac:dyDescent="0.25">
      <c r="A5" s="48" t="s">
        <v>6</v>
      </c>
      <c r="B5" s="48"/>
      <c r="C5" s="48"/>
      <c r="D5" s="6"/>
      <c r="E5" s="49" t="s">
        <v>7</v>
      </c>
      <c r="F5" s="49"/>
      <c r="G5" s="49"/>
      <c r="H5" s="7">
        <f>SUMIF(B14:B202,_ftnref1,D14:D202)</f>
        <v>0</v>
      </c>
      <c r="I5" s="8" t="str">
        <f>IF(H5&gt;H8*10%,"Ce montant dépasse le seuil de 10% du montant total des dépenses","seuil respecté")</f>
        <v>seuil respecté</v>
      </c>
      <c r="J5" s="9">
        <f>IF(I5="seuil respecté",H5,(J6+J7+(10%*(H6+J7)))/10)</f>
        <v>0</v>
      </c>
      <c r="L5" s="47"/>
      <c r="M5" s="47"/>
      <c r="N5" s="47"/>
      <c r="O5" s="47"/>
      <c r="P5" s="47"/>
    </row>
    <row r="6" spans="1:16" ht="21" customHeight="1" x14ac:dyDescent="0.25">
      <c r="A6" s="48"/>
      <c r="B6" s="48"/>
      <c r="C6" s="48"/>
      <c r="D6" s="6"/>
      <c r="E6" s="50" t="s">
        <v>8</v>
      </c>
      <c r="F6" s="50"/>
      <c r="G6" s="50"/>
      <c r="H6" s="7">
        <f>SUMIF(B14:B202,E6,D14:D202)</f>
        <v>0</v>
      </c>
      <c r="I6" s="10" t="s">
        <v>9</v>
      </c>
      <c r="J6" s="9">
        <f>H6</f>
        <v>0</v>
      </c>
      <c r="L6" s="47"/>
      <c r="M6" s="47"/>
      <c r="N6" s="47"/>
      <c r="O6" s="47"/>
      <c r="P6" s="47"/>
    </row>
    <row r="7" spans="1:16" ht="60.75" customHeight="1" x14ac:dyDescent="0.25">
      <c r="A7" s="51" t="s">
        <v>10</v>
      </c>
      <c r="B7" s="51"/>
      <c r="C7" s="51"/>
      <c r="D7" s="11"/>
      <c r="E7" s="49" t="s">
        <v>11</v>
      </c>
      <c r="F7" s="49"/>
      <c r="G7" s="49"/>
      <c r="H7" s="7">
        <f>IF((SUMIF(B14:B202,_ftnref2,D14:D202))&lt;(H6*20%),(SUMIF(B14:B202,_ftnref2,D14:D202)),H6*20%)</f>
        <v>0</v>
      </c>
      <c r="I7" s="8" t="str">
        <f>IF(H7=H6*20%,"Le montant des dépenses a été ajusté pours respecter le seuil de 20%","seuil respecté")</f>
        <v>Le montant des dépenses a été ajusté pours respecter le seuil de 20%</v>
      </c>
      <c r="J7" s="9">
        <f>H7</f>
        <v>0</v>
      </c>
      <c r="L7" s="47"/>
      <c r="M7" s="47"/>
      <c r="N7" s="47"/>
      <c r="O7" s="47"/>
      <c r="P7" s="47"/>
    </row>
    <row r="8" spans="1:16" ht="19.5" customHeight="1" x14ac:dyDescent="0.25">
      <c r="A8" s="51"/>
      <c r="B8" s="51"/>
      <c r="C8" s="51"/>
      <c r="D8" s="6"/>
      <c r="E8" s="52" t="s">
        <v>12</v>
      </c>
      <c r="F8" s="52"/>
      <c r="G8" s="52"/>
      <c r="H8" s="12">
        <f>D11</f>
        <v>0</v>
      </c>
      <c r="I8" s="10" t="s">
        <v>9</v>
      </c>
      <c r="J8" s="9">
        <f>SUM(J5:J7)</f>
        <v>0</v>
      </c>
      <c r="L8" s="47"/>
      <c r="M8" s="47"/>
      <c r="N8" s="47"/>
      <c r="O8" s="47"/>
      <c r="P8" s="47"/>
    </row>
    <row r="9" spans="1:16" ht="46.5" customHeight="1" x14ac:dyDescent="0.25">
      <c r="A9" s="6"/>
      <c r="B9" s="6"/>
      <c r="C9" s="6"/>
      <c r="D9" s="6"/>
      <c r="E9" s="52" t="s">
        <v>48</v>
      </c>
      <c r="F9" s="52"/>
      <c r="G9" s="52"/>
      <c r="H9" s="13">
        <f>J8</f>
        <v>0</v>
      </c>
      <c r="I9" s="14" t="str">
        <f>IF(H9&lt;15000,"Ce montant ne respecte pas le seuil plancher de dépense à 15 000€","seuil respecté")</f>
        <v>Ce montant ne respecte pas le seuil plancher de dépense à 15 000€</v>
      </c>
      <c r="L9" s="47"/>
      <c r="M9" s="47"/>
      <c r="N9" s="47"/>
      <c r="O9" s="47"/>
      <c r="P9" s="47"/>
    </row>
    <row r="10" spans="1:16" ht="15" customHeight="1" x14ac:dyDescent="0.25">
      <c r="A10" s="6"/>
      <c r="B10" s="6"/>
      <c r="C10" s="6"/>
      <c r="D10" s="6"/>
      <c r="E10" s="15"/>
      <c r="F10" s="15"/>
      <c r="G10" s="15"/>
      <c r="H10" s="16"/>
      <c r="I10" s="17"/>
      <c r="L10" s="47"/>
      <c r="M10" s="47"/>
      <c r="N10" s="47"/>
      <c r="O10" s="47"/>
      <c r="P10" s="47"/>
    </row>
    <row r="11" spans="1:16" x14ac:dyDescent="0.25">
      <c r="A11" s="3"/>
      <c r="B11" s="3"/>
      <c r="C11" s="18" t="s">
        <v>13</v>
      </c>
      <c r="D11" s="19">
        <f>SUM(D14:D202)</f>
        <v>0</v>
      </c>
      <c r="E11" s="3"/>
      <c r="F11" s="3"/>
      <c r="G11" s="3"/>
      <c r="H11" s="3"/>
      <c r="I11" s="3"/>
      <c r="L11" s="47"/>
      <c r="M11" s="47"/>
      <c r="N11" s="47"/>
      <c r="O11" s="47"/>
      <c r="P11" s="47"/>
    </row>
    <row r="12" spans="1:16" ht="21.75" customHeight="1" x14ac:dyDescent="0.25">
      <c r="A12" s="53" t="s">
        <v>14</v>
      </c>
      <c r="B12" s="54" t="s">
        <v>15</v>
      </c>
      <c r="C12" s="55" t="s">
        <v>16</v>
      </c>
      <c r="D12" s="55"/>
      <c r="E12" s="55" t="s">
        <v>17</v>
      </c>
      <c r="F12" s="55"/>
      <c r="G12" s="55" t="s">
        <v>18</v>
      </c>
      <c r="H12" s="55"/>
      <c r="I12" s="54" t="s">
        <v>19</v>
      </c>
      <c r="L12" s="47"/>
      <c r="M12" s="47"/>
      <c r="N12" s="47"/>
      <c r="O12" s="47"/>
      <c r="P12" s="47"/>
    </row>
    <row r="13" spans="1:16" ht="39" customHeight="1" x14ac:dyDescent="0.25">
      <c r="A13" s="53"/>
      <c r="B13" s="54"/>
      <c r="C13" s="20" t="s">
        <v>20</v>
      </c>
      <c r="D13" s="21" t="s">
        <v>21</v>
      </c>
      <c r="E13" s="20" t="s">
        <v>20</v>
      </c>
      <c r="F13" s="21" t="s">
        <v>21</v>
      </c>
      <c r="G13" s="20" t="s">
        <v>20</v>
      </c>
      <c r="H13" s="21" t="s">
        <v>21</v>
      </c>
      <c r="I13" s="54"/>
      <c r="L13" s="47"/>
      <c r="M13" s="47"/>
      <c r="N13" s="47"/>
      <c r="O13" s="47"/>
      <c r="P13" s="47"/>
    </row>
    <row r="14" spans="1:16" x14ac:dyDescent="0.25">
      <c r="A14" s="22"/>
      <c r="B14" s="23"/>
      <c r="C14" s="22"/>
      <c r="D14" s="24">
        <v>0</v>
      </c>
      <c r="E14" s="22"/>
      <c r="F14" s="24">
        <v>0</v>
      </c>
      <c r="G14" s="22"/>
      <c r="H14" s="24">
        <v>0</v>
      </c>
      <c r="I14" s="22"/>
      <c r="L14" s="47"/>
      <c r="M14" s="47"/>
      <c r="N14" s="47"/>
      <c r="O14" s="47"/>
      <c r="P14" s="47"/>
    </row>
    <row r="15" spans="1:16" x14ac:dyDescent="0.25">
      <c r="A15" s="22"/>
      <c r="B15" s="23"/>
      <c r="C15" s="22"/>
      <c r="D15" s="24">
        <v>0</v>
      </c>
      <c r="E15" s="22"/>
      <c r="F15" s="24">
        <v>0</v>
      </c>
      <c r="G15" s="22"/>
      <c r="H15" s="24">
        <v>0</v>
      </c>
      <c r="I15" s="22"/>
      <c r="L15" s="47"/>
      <c r="M15" s="47"/>
      <c r="N15" s="47"/>
      <c r="O15" s="47"/>
      <c r="P15" s="47"/>
    </row>
    <row r="16" spans="1:16" x14ac:dyDescent="0.25">
      <c r="A16" s="22"/>
      <c r="B16" s="23"/>
      <c r="C16" s="22"/>
      <c r="D16" s="24">
        <v>0</v>
      </c>
      <c r="E16" s="22"/>
      <c r="F16" s="24">
        <v>0</v>
      </c>
      <c r="G16" s="22"/>
      <c r="H16" s="24">
        <v>0</v>
      </c>
      <c r="I16" s="22"/>
    </row>
    <row r="17" spans="1:9" x14ac:dyDescent="0.25">
      <c r="A17" s="22"/>
      <c r="B17" s="23"/>
      <c r="C17" s="22"/>
      <c r="D17" s="24">
        <v>0</v>
      </c>
      <c r="E17" s="22"/>
      <c r="F17" s="24">
        <v>0</v>
      </c>
      <c r="G17" s="22"/>
      <c r="H17" s="24">
        <v>0</v>
      </c>
      <c r="I17" s="22"/>
    </row>
    <row r="18" spans="1:9" x14ac:dyDescent="0.25">
      <c r="A18" s="22"/>
      <c r="B18" s="23"/>
      <c r="C18" s="22"/>
      <c r="D18" s="24">
        <v>0</v>
      </c>
      <c r="E18" s="22"/>
      <c r="F18" s="24">
        <v>0</v>
      </c>
      <c r="G18" s="22"/>
      <c r="H18" s="24">
        <v>0</v>
      </c>
      <c r="I18" s="22"/>
    </row>
    <row r="19" spans="1:9" x14ac:dyDescent="0.25">
      <c r="A19" s="22"/>
      <c r="B19" s="23"/>
      <c r="C19" s="22"/>
      <c r="D19" s="24">
        <v>0</v>
      </c>
      <c r="E19" s="22"/>
      <c r="F19" s="24">
        <v>0</v>
      </c>
      <c r="G19" s="22"/>
      <c r="H19" s="24">
        <v>0</v>
      </c>
      <c r="I19" s="22"/>
    </row>
    <row r="20" spans="1:9" x14ac:dyDescent="0.25">
      <c r="A20" s="22"/>
      <c r="B20" s="25"/>
      <c r="C20" s="22"/>
      <c r="D20" s="24">
        <v>0</v>
      </c>
      <c r="E20" s="22"/>
      <c r="F20" s="24">
        <v>0</v>
      </c>
      <c r="G20" s="22"/>
      <c r="H20" s="24">
        <v>0</v>
      </c>
      <c r="I20" s="22"/>
    </row>
    <row r="21" spans="1:9" x14ac:dyDescent="0.25">
      <c r="A21" s="22"/>
      <c r="B21" s="23"/>
      <c r="C21" s="22"/>
      <c r="D21" s="24">
        <v>0</v>
      </c>
      <c r="E21" s="22"/>
      <c r="F21" s="24">
        <v>0</v>
      </c>
      <c r="G21" s="22"/>
      <c r="H21" s="24">
        <v>0</v>
      </c>
      <c r="I21" s="22"/>
    </row>
    <row r="22" spans="1:9" x14ac:dyDescent="0.25">
      <c r="A22" s="22"/>
      <c r="B22" s="23"/>
      <c r="C22" s="22"/>
      <c r="D22" s="24">
        <v>0</v>
      </c>
      <c r="E22" s="22"/>
      <c r="F22" s="24">
        <v>0</v>
      </c>
      <c r="G22" s="22"/>
      <c r="H22" s="24">
        <v>0</v>
      </c>
      <c r="I22" s="22"/>
    </row>
    <row r="23" spans="1:9" x14ac:dyDescent="0.25">
      <c r="A23" s="22"/>
      <c r="B23" s="23"/>
      <c r="C23" s="22"/>
      <c r="D23" s="24">
        <v>0</v>
      </c>
      <c r="E23" s="22"/>
      <c r="F23" s="24">
        <v>0</v>
      </c>
      <c r="G23" s="22"/>
      <c r="H23" s="24">
        <v>0</v>
      </c>
      <c r="I23" s="22"/>
    </row>
    <row r="24" spans="1:9" x14ac:dyDescent="0.25">
      <c r="A24" s="22"/>
      <c r="B24" s="23"/>
      <c r="C24" s="22"/>
      <c r="D24" s="24">
        <v>0</v>
      </c>
      <c r="E24" s="22"/>
      <c r="F24" s="24">
        <v>0</v>
      </c>
      <c r="G24" s="22"/>
      <c r="H24" s="24">
        <v>0</v>
      </c>
      <c r="I24" s="22"/>
    </row>
    <row r="25" spans="1:9" x14ac:dyDescent="0.25">
      <c r="A25" s="22"/>
      <c r="B25" s="23"/>
      <c r="C25" s="22"/>
      <c r="D25" s="24">
        <v>0</v>
      </c>
      <c r="E25" s="22"/>
      <c r="F25" s="24">
        <v>0</v>
      </c>
      <c r="G25" s="22"/>
      <c r="H25" s="24">
        <v>0</v>
      </c>
      <c r="I25" s="22"/>
    </row>
    <row r="26" spans="1:9" x14ac:dyDescent="0.25">
      <c r="A26" s="22"/>
      <c r="B26" s="23"/>
      <c r="C26" s="22"/>
      <c r="D26" s="24">
        <v>0</v>
      </c>
      <c r="E26" s="22"/>
      <c r="F26" s="24">
        <v>0</v>
      </c>
      <c r="G26" s="22"/>
      <c r="H26" s="24">
        <v>0</v>
      </c>
      <c r="I26" s="22"/>
    </row>
    <row r="27" spans="1:9" x14ac:dyDescent="0.25">
      <c r="A27" s="22"/>
      <c r="B27" s="23"/>
      <c r="C27" s="22"/>
      <c r="D27" s="24">
        <v>0</v>
      </c>
      <c r="E27" s="22"/>
      <c r="F27" s="24">
        <v>0</v>
      </c>
      <c r="G27" s="22"/>
      <c r="H27" s="24">
        <v>0</v>
      </c>
      <c r="I27" s="22"/>
    </row>
    <row r="28" spans="1:9" x14ac:dyDescent="0.25">
      <c r="A28" s="22"/>
      <c r="B28" s="23"/>
      <c r="C28" s="22"/>
      <c r="D28" s="24">
        <v>0</v>
      </c>
      <c r="E28" s="22"/>
      <c r="F28" s="24">
        <v>0</v>
      </c>
      <c r="G28" s="22"/>
      <c r="H28" s="24">
        <v>0</v>
      </c>
      <c r="I28" s="22"/>
    </row>
    <row r="29" spans="1:9" x14ac:dyDescent="0.25">
      <c r="A29" s="22"/>
      <c r="B29" s="23"/>
      <c r="C29" s="22"/>
      <c r="D29" s="24">
        <v>0</v>
      </c>
      <c r="E29" s="22"/>
      <c r="F29" s="24">
        <v>0</v>
      </c>
      <c r="G29" s="22"/>
      <c r="H29" s="24">
        <v>0</v>
      </c>
      <c r="I29" s="22"/>
    </row>
    <row r="30" spans="1:9" x14ac:dyDescent="0.25">
      <c r="A30" s="22"/>
      <c r="B30" s="23"/>
      <c r="C30" s="22"/>
      <c r="D30" s="24">
        <v>0</v>
      </c>
      <c r="E30" s="22"/>
      <c r="F30" s="24">
        <v>0</v>
      </c>
      <c r="G30" s="22"/>
      <c r="H30" s="24">
        <v>0</v>
      </c>
      <c r="I30" s="22"/>
    </row>
    <row r="31" spans="1:9" x14ac:dyDescent="0.25">
      <c r="A31" s="22"/>
      <c r="B31" s="23"/>
      <c r="C31" s="22"/>
      <c r="D31" s="24">
        <v>0</v>
      </c>
      <c r="E31" s="22"/>
      <c r="F31" s="24">
        <v>0</v>
      </c>
      <c r="G31" s="22"/>
      <c r="H31" s="24">
        <v>0</v>
      </c>
      <c r="I31" s="22"/>
    </row>
    <row r="32" spans="1:9" x14ac:dyDescent="0.25">
      <c r="A32" s="22"/>
      <c r="B32" s="23"/>
      <c r="C32" s="22"/>
      <c r="D32" s="24">
        <v>0</v>
      </c>
      <c r="E32" s="22"/>
      <c r="F32" s="24">
        <v>0</v>
      </c>
      <c r="G32" s="22"/>
      <c r="H32" s="24">
        <v>0</v>
      </c>
      <c r="I32" s="22"/>
    </row>
    <row r="33" spans="1:9" x14ac:dyDescent="0.25">
      <c r="A33" s="22"/>
      <c r="B33" s="23"/>
      <c r="C33" s="22"/>
      <c r="D33" s="24">
        <v>0</v>
      </c>
      <c r="E33" s="22"/>
      <c r="F33" s="24">
        <v>0</v>
      </c>
      <c r="G33" s="22"/>
      <c r="H33" s="24">
        <v>0</v>
      </c>
      <c r="I33" s="22"/>
    </row>
    <row r="34" spans="1:9" x14ac:dyDescent="0.25">
      <c r="A34" s="22"/>
      <c r="B34" s="23"/>
      <c r="C34" s="22"/>
      <c r="D34" s="24">
        <v>0</v>
      </c>
      <c r="E34" s="22"/>
      <c r="F34" s="24">
        <v>0</v>
      </c>
      <c r="G34" s="22"/>
      <c r="H34" s="24">
        <v>0</v>
      </c>
      <c r="I34" s="22"/>
    </row>
    <row r="35" spans="1:9" x14ac:dyDescent="0.25">
      <c r="A35" s="22"/>
      <c r="B35" s="23"/>
      <c r="C35" s="22"/>
      <c r="D35" s="24">
        <v>0</v>
      </c>
      <c r="E35" s="22"/>
      <c r="F35" s="24">
        <v>0</v>
      </c>
      <c r="G35" s="22"/>
      <c r="H35" s="24">
        <v>0</v>
      </c>
      <c r="I35" s="22"/>
    </row>
    <row r="36" spans="1:9" x14ac:dyDescent="0.25">
      <c r="A36" s="22"/>
      <c r="B36" s="23"/>
      <c r="C36" s="22"/>
      <c r="D36" s="24">
        <v>0</v>
      </c>
      <c r="E36" s="22"/>
      <c r="F36" s="24">
        <v>0</v>
      </c>
      <c r="G36" s="22"/>
      <c r="H36" s="24">
        <v>0</v>
      </c>
      <c r="I36" s="22"/>
    </row>
    <row r="37" spans="1:9" x14ac:dyDescent="0.25">
      <c r="A37" s="22"/>
      <c r="B37" s="23"/>
      <c r="C37" s="22"/>
      <c r="D37" s="24">
        <v>0</v>
      </c>
      <c r="E37" s="22"/>
      <c r="F37" s="24">
        <v>0</v>
      </c>
      <c r="G37" s="22"/>
      <c r="H37" s="24">
        <v>0</v>
      </c>
      <c r="I37" s="22"/>
    </row>
    <row r="38" spans="1:9" x14ac:dyDescent="0.25">
      <c r="A38" s="22"/>
      <c r="B38" s="23"/>
      <c r="C38" s="22"/>
      <c r="D38" s="24">
        <v>0</v>
      </c>
      <c r="E38" s="22"/>
      <c r="F38" s="24">
        <v>0</v>
      </c>
      <c r="G38" s="22"/>
      <c r="H38" s="24">
        <v>0</v>
      </c>
      <c r="I38" s="22"/>
    </row>
    <row r="39" spans="1:9" x14ac:dyDescent="0.25">
      <c r="A39" s="22"/>
      <c r="B39" s="23"/>
      <c r="C39" s="22"/>
      <c r="D39" s="24">
        <v>0</v>
      </c>
      <c r="E39" s="22"/>
      <c r="F39" s="24">
        <v>0</v>
      </c>
      <c r="G39" s="22"/>
      <c r="H39" s="24">
        <v>0</v>
      </c>
      <c r="I39" s="22"/>
    </row>
    <row r="40" spans="1:9" x14ac:dyDescent="0.25">
      <c r="A40" s="22"/>
      <c r="B40" s="23"/>
      <c r="C40" s="22"/>
      <c r="D40" s="24">
        <v>0</v>
      </c>
      <c r="E40" s="22"/>
      <c r="F40" s="24">
        <v>0</v>
      </c>
      <c r="G40" s="22"/>
      <c r="H40" s="24">
        <v>0</v>
      </c>
      <c r="I40" s="22"/>
    </row>
    <row r="41" spans="1:9" x14ac:dyDescent="0.25">
      <c r="A41" s="22"/>
      <c r="B41" s="23"/>
      <c r="C41" s="22"/>
      <c r="D41" s="24">
        <v>0</v>
      </c>
      <c r="E41" s="22"/>
      <c r="F41" s="24">
        <v>0</v>
      </c>
      <c r="G41" s="22"/>
      <c r="H41" s="24">
        <v>0</v>
      </c>
      <c r="I41" s="22"/>
    </row>
    <row r="42" spans="1:9" x14ac:dyDescent="0.25">
      <c r="A42" s="22"/>
      <c r="B42" s="23"/>
      <c r="C42" s="22"/>
      <c r="D42" s="24">
        <v>0</v>
      </c>
      <c r="E42" s="22"/>
      <c r="F42" s="24">
        <v>0</v>
      </c>
      <c r="G42" s="22"/>
      <c r="H42" s="24">
        <v>0</v>
      </c>
      <c r="I42" s="22"/>
    </row>
    <row r="43" spans="1:9" x14ac:dyDescent="0.25">
      <c r="A43" s="22"/>
      <c r="B43" s="23"/>
      <c r="C43" s="22"/>
      <c r="D43" s="24">
        <v>0</v>
      </c>
      <c r="E43" s="22"/>
      <c r="F43" s="24">
        <v>0</v>
      </c>
      <c r="G43" s="22"/>
      <c r="H43" s="24">
        <v>0</v>
      </c>
      <c r="I43" s="22"/>
    </row>
    <row r="44" spans="1:9" x14ac:dyDescent="0.25">
      <c r="A44" s="22"/>
      <c r="B44" s="23"/>
      <c r="C44" s="22"/>
      <c r="D44" s="24">
        <v>0</v>
      </c>
      <c r="E44" s="22"/>
      <c r="F44" s="24">
        <v>0</v>
      </c>
      <c r="G44" s="22"/>
      <c r="H44" s="24">
        <v>0</v>
      </c>
      <c r="I44" s="22"/>
    </row>
    <row r="45" spans="1:9" x14ac:dyDescent="0.25">
      <c r="A45" s="22"/>
      <c r="B45" s="23"/>
      <c r="C45" s="22"/>
      <c r="D45" s="24">
        <v>0</v>
      </c>
      <c r="E45" s="22"/>
      <c r="F45" s="24">
        <v>0</v>
      </c>
      <c r="G45" s="22"/>
      <c r="H45" s="24">
        <v>0</v>
      </c>
      <c r="I45" s="22"/>
    </row>
    <row r="46" spans="1:9" x14ac:dyDescent="0.25">
      <c r="A46" s="22"/>
      <c r="B46" s="23"/>
      <c r="C46" s="22"/>
      <c r="D46" s="24">
        <v>0</v>
      </c>
      <c r="E46" s="22"/>
      <c r="F46" s="24">
        <v>0</v>
      </c>
      <c r="G46" s="22"/>
      <c r="H46" s="24">
        <v>0</v>
      </c>
      <c r="I46" s="22"/>
    </row>
    <row r="47" spans="1:9" x14ac:dyDescent="0.25">
      <c r="A47" s="22"/>
      <c r="B47" s="23"/>
      <c r="C47" s="22"/>
      <c r="D47" s="24">
        <v>0</v>
      </c>
      <c r="E47" s="22"/>
      <c r="F47" s="24">
        <v>0</v>
      </c>
      <c r="G47" s="22"/>
      <c r="H47" s="24">
        <v>0</v>
      </c>
      <c r="I47" s="22"/>
    </row>
    <row r="48" spans="1:9" x14ac:dyDescent="0.25">
      <c r="A48" s="22"/>
      <c r="B48" s="23"/>
      <c r="C48" s="22"/>
      <c r="D48" s="24">
        <v>0</v>
      </c>
      <c r="E48" s="22"/>
      <c r="F48" s="24">
        <v>0</v>
      </c>
      <c r="G48" s="22"/>
      <c r="H48" s="24">
        <v>0</v>
      </c>
      <c r="I48" s="22"/>
    </row>
    <row r="49" spans="1:9" x14ac:dyDescent="0.25">
      <c r="A49" s="22"/>
      <c r="B49" s="23"/>
      <c r="C49" s="22"/>
      <c r="D49" s="24">
        <v>0</v>
      </c>
      <c r="E49" s="22"/>
      <c r="F49" s="24">
        <v>0</v>
      </c>
      <c r="G49" s="22"/>
      <c r="H49" s="24">
        <v>0</v>
      </c>
      <c r="I49" s="22"/>
    </row>
    <row r="50" spans="1:9" x14ac:dyDescent="0.25">
      <c r="A50" s="22"/>
      <c r="B50" s="23"/>
      <c r="C50" s="22"/>
      <c r="D50" s="24">
        <v>0</v>
      </c>
      <c r="E50" s="22"/>
      <c r="F50" s="24">
        <v>0</v>
      </c>
      <c r="G50" s="22"/>
      <c r="H50" s="24">
        <v>0</v>
      </c>
      <c r="I50" s="22"/>
    </row>
    <row r="51" spans="1:9" x14ac:dyDescent="0.25">
      <c r="A51" s="22"/>
      <c r="B51" s="23"/>
      <c r="C51" s="22"/>
      <c r="D51" s="24">
        <v>0</v>
      </c>
      <c r="E51" s="22"/>
      <c r="F51" s="24">
        <v>0</v>
      </c>
      <c r="G51" s="22"/>
      <c r="H51" s="24">
        <v>0</v>
      </c>
      <c r="I51" s="22"/>
    </row>
    <row r="52" spans="1:9" x14ac:dyDescent="0.25">
      <c r="A52" s="22"/>
      <c r="B52" s="23"/>
      <c r="C52" s="22"/>
      <c r="D52" s="24">
        <v>0</v>
      </c>
      <c r="E52" s="22"/>
      <c r="F52" s="24">
        <v>0</v>
      </c>
      <c r="G52" s="22"/>
      <c r="H52" s="24">
        <v>0</v>
      </c>
      <c r="I52" s="22"/>
    </row>
    <row r="53" spans="1:9" x14ac:dyDescent="0.25">
      <c r="A53" s="22"/>
      <c r="B53" s="23"/>
      <c r="C53" s="22"/>
      <c r="D53" s="24">
        <v>0</v>
      </c>
      <c r="E53" s="22"/>
      <c r="F53" s="24">
        <v>0</v>
      </c>
      <c r="G53" s="22"/>
      <c r="H53" s="24">
        <v>0</v>
      </c>
      <c r="I53" s="22"/>
    </row>
    <row r="54" spans="1:9" x14ac:dyDescent="0.25">
      <c r="A54" s="22"/>
      <c r="B54" s="23"/>
      <c r="C54" s="22"/>
      <c r="D54" s="24">
        <v>0</v>
      </c>
      <c r="E54" s="22"/>
      <c r="F54" s="24">
        <v>0</v>
      </c>
      <c r="G54" s="22"/>
      <c r="H54" s="24">
        <v>0</v>
      </c>
      <c r="I54" s="22"/>
    </row>
    <row r="55" spans="1:9" x14ac:dyDescent="0.25">
      <c r="A55" s="22"/>
      <c r="B55" s="23"/>
      <c r="C55" s="22"/>
      <c r="D55" s="24">
        <v>0</v>
      </c>
      <c r="E55" s="22"/>
      <c r="F55" s="24">
        <v>0</v>
      </c>
      <c r="G55" s="22"/>
      <c r="H55" s="24">
        <v>0</v>
      </c>
      <c r="I55" s="22"/>
    </row>
    <row r="56" spans="1:9" x14ac:dyDescent="0.25">
      <c r="A56" s="22"/>
      <c r="B56" s="23"/>
      <c r="C56" s="22"/>
      <c r="D56" s="24">
        <v>0</v>
      </c>
      <c r="E56" s="22"/>
      <c r="F56" s="24">
        <v>0</v>
      </c>
      <c r="G56" s="22"/>
      <c r="H56" s="24">
        <v>0</v>
      </c>
      <c r="I56" s="22"/>
    </row>
    <row r="57" spans="1:9" x14ac:dyDescent="0.25">
      <c r="A57" s="22"/>
      <c r="B57" s="23"/>
      <c r="C57" s="22"/>
      <c r="D57" s="24">
        <v>0</v>
      </c>
      <c r="E57" s="22"/>
      <c r="F57" s="24">
        <v>0</v>
      </c>
      <c r="G57" s="22"/>
      <c r="H57" s="24">
        <v>0</v>
      </c>
      <c r="I57" s="22"/>
    </row>
    <row r="58" spans="1:9" x14ac:dyDescent="0.25">
      <c r="A58" s="22"/>
      <c r="B58" s="23"/>
      <c r="C58" s="22"/>
      <c r="D58" s="24">
        <v>0</v>
      </c>
      <c r="E58" s="22"/>
      <c r="F58" s="24">
        <v>0</v>
      </c>
      <c r="G58" s="22"/>
      <c r="H58" s="24">
        <v>0</v>
      </c>
      <c r="I58" s="22"/>
    </row>
    <row r="59" spans="1:9" x14ac:dyDescent="0.25">
      <c r="A59" s="22"/>
      <c r="B59" s="23"/>
      <c r="C59" s="22"/>
      <c r="D59" s="24">
        <v>0</v>
      </c>
      <c r="E59" s="22"/>
      <c r="F59" s="24">
        <v>0</v>
      </c>
      <c r="G59" s="22"/>
      <c r="H59" s="24">
        <v>0</v>
      </c>
      <c r="I59" s="22"/>
    </row>
    <row r="60" spans="1:9" x14ac:dyDescent="0.25">
      <c r="A60" s="22"/>
      <c r="B60" s="23"/>
      <c r="C60" s="22"/>
      <c r="D60" s="24">
        <v>0</v>
      </c>
      <c r="E60" s="22"/>
      <c r="F60" s="24">
        <v>0</v>
      </c>
      <c r="G60" s="22"/>
      <c r="H60" s="24">
        <v>0</v>
      </c>
      <c r="I60" s="22"/>
    </row>
    <row r="61" spans="1:9" x14ac:dyDescent="0.25">
      <c r="A61" s="22"/>
      <c r="B61" s="23"/>
      <c r="C61" s="22"/>
      <c r="D61" s="24">
        <v>0</v>
      </c>
      <c r="E61" s="22"/>
      <c r="F61" s="24">
        <v>0</v>
      </c>
      <c r="G61" s="22"/>
      <c r="H61" s="24">
        <v>0</v>
      </c>
      <c r="I61" s="22"/>
    </row>
    <row r="62" spans="1:9" x14ac:dyDescent="0.25">
      <c r="A62" s="22"/>
      <c r="B62" s="23"/>
      <c r="C62" s="22"/>
      <c r="D62" s="24">
        <v>0</v>
      </c>
      <c r="E62" s="22"/>
      <c r="F62" s="24">
        <v>0</v>
      </c>
      <c r="G62" s="22"/>
      <c r="H62" s="24">
        <v>0</v>
      </c>
      <c r="I62" s="22"/>
    </row>
    <row r="63" spans="1:9" x14ac:dyDescent="0.25">
      <c r="A63" s="22"/>
      <c r="B63" s="23"/>
      <c r="C63" s="22"/>
      <c r="D63" s="24">
        <v>0</v>
      </c>
      <c r="E63" s="22"/>
      <c r="F63" s="24">
        <v>0</v>
      </c>
      <c r="G63" s="22"/>
      <c r="H63" s="24">
        <v>0</v>
      </c>
      <c r="I63" s="22"/>
    </row>
    <row r="64" spans="1:9" x14ac:dyDescent="0.25">
      <c r="A64" s="22"/>
      <c r="B64" s="23"/>
      <c r="C64" s="22"/>
      <c r="D64" s="24">
        <v>0</v>
      </c>
      <c r="E64" s="22"/>
      <c r="F64" s="24">
        <v>0</v>
      </c>
      <c r="G64" s="22"/>
      <c r="H64" s="24">
        <v>0</v>
      </c>
      <c r="I64" s="22"/>
    </row>
    <row r="65" spans="1:9" x14ac:dyDescent="0.25">
      <c r="A65" s="22"/>
      <c r="B65" s="23"/>
      <c r="C65" s="22"/>
      <c r="D65" s="24">
        <v>0</v>
      </c>
      <c r="E65" s="22"/>
      <c r="F65" s="24">
        <v>0</v>
      </c>
      <c r="G65" s="22"/>
      <c r="H65" s="24">
        <v>0</v>
      </c>
      <c r="I65" s="22"/>
    </row>
    <row r="66" spans="1:9" x14ac:dyDescent="0.25">
      <c r="A66" s="22"/>
      <c r="B66" s="23"/>
      <c r="C66" s="22"/>
      <c r="D66" s="24">
        <v>0</v>
      </c>
      <c r="E66" s="22"/>
      <c r="F66" s="24">
        <v>0</v>
      </c>
      <c r="G66" s="22"/>
      <c r="H66" s="24">
        <v>0</v>
      </c>
      <c r="I66" s="22"/>
    </row>
    <row r="67" spans="1:9" x14ac:dyDescent="0.25">
      <c r="A67" s="22"/>
      <c r="B67" s="23"/>
      <c r="C67" s="22"/>
      <c r="D67" s="24">
        <v>0</v>
      </c>
      <c r="E67" s="22"/>
      <c r="F67" s="24">
        <v>0</v>
      </c>
      <c r="G67" s="22"/>
      <c r="H67" s="24">
        <v>0</v>
      </c>
      <c r="I67" s="22"/>
    </row>
    <row r="68" spans="1:9" x14ac:dyDescent="0.25">
      <c r="A68" s="22"/>
      <c r="B68" s="23"/>
      <c r="C68" s="22"/>
      <c r="D68" s="24">
        <v>0</v>
      </c>
      <c r="E68" s="22"/>
      <c r="F68" s="24">
        <v>0</v>
      </c>
      <c r="G68" s="22"/>
      <c r="H68" s="24">
        <v>0</v>
      </c>
      <c r="I68" s="22"/>
    </row>
    <row r="69" spans="1:9" x14ac:dyDescent="0.25">
      <c r="A69" s="22"/>
      <c r="B69" s="23"/>
      <c r="C69" s="22"/>
      <c r="D69" s="24">
        <v>0</v>
      </c>
      <c r="E69" s="22"/>
      <c r="F69" s="24">
        <v>0</v>
      </c>
      <c r="G69" s="22"/>
      <c r="H69" s="24">
        <v>0</v>
      </c>
      <c r="I69" s="22"/>
    </row>
    <row r="70" spans="1:9" x14ac:dyDescent="0.25">
      <c r="A70" s="22"/>
      <c r="B70" s="23"/>
      <c r="C70" s="22"/>
      <c r="D70" s="24">
        <v>0</v>
      </c>
      <c r="E70" s="22"/>
      <c r="F70" s="24">
        <v>0</v>
      </c>
      <c r="G70" s="22"/>
      <c r="H70" s="24">
        <v>0</v>
      </c>
      <c r="I70" s="22"/>
    </row>
    <row r="71" spans="1:9" x14ac:dyDescent="0.25">
      <c r="A71" s="22"/>
      <c r="B71" s="23"/>
      <c r="C71" s="22"/>
      <c r="D71" s="24">
        <v>0</v>
      </c>
      <c r="E71" s="22"/>
      <c r="F71" s="24">
        <v>0</v>
      </c>
      <c r="G71" s="22"/>
      <c r="H71" s="24">
        <v>0</v>
      </c>
      <c r="I71" s="22"/>
    </row>
    <row r="72" spans="1:9" x14ac:dyDescent="0.25">
      <c r="A72" s="22"/>
      <c r="B72" s="23"/>
      <c r="C72" s="22"/>
      <c r="D72" s="24">
        <v>0</v>
      </c>
      <c r="E72" s="22"/>
      <c r="F72" s="24">
        <v>0</v>
      </c>
      <c r="G72" s="22"/>
      <c r="H72" s="24">
        <v>0</v>
      </c>
      <c r="I72" s="22"/>
    </row>
    <row r="73" spans="1:9" x14ac:dyDescent="0.25">
      <c r="A73" s="22"/>
      <c r="B73" s="23"/>
      <c r="C73" s="22"/>
      <c r="D73" s="24">
        <v>0</v>
      </c>
      <c r="E73" s="22"/>
      <c r="F73" s="24">
        <v>0</v>
      </c>
      <c r="G73" s="22"/>
      <c r="H73" s="24">
        <v>0</v>
      </c>
      <c r="I73" s="22"/>
    </row>
    <row r="74" spans="1:9" x14ac:dyDescent="0.25">
      <c r="A74" s="22"/>
      <c r="B74" s="23"/>
      <c r="C74" s="22"/>
      <c r="D74" s="24">
        <v>0</v>
      </c>
      <c r="E74" s="22"/>
      <c r="F74" s="24">
        <v>0</v>
      </c>
      <c r="G74" s="22"/>
      <c r="H74" s="24">
        <v>0</v>
      </c>
      <c r="I74" s="22"/>
    </row>
    <row r="75" spans="1:9" x14ac:dyDescent="0.25">
      <c r="A75" s="22"/>
      <c r="B75" s="23"/>
      <c r="C75" s="22"/>
      <c r="D75" s="24">
        <v>0</v>
      </c>
      <c r="E75" s="22"/>
      <c r="F75" s="24">
        <v>0</v>
      </c>
      <c r="G75" s="22"/>
      <c r="H75" s="24">
        <v>0</v>
      </c>
      <c r="I75" s="22"/>
    </row>
    <row r="76" spans="1:9" x14ac:dyDescent="0.25">
      <c r="A76" s="22"/>
      <c r="B76" s="23"/>
      <c r="C76" s="22"/>
      <c r="D76" s="24">
        <v>0</v>
      </c>
      <c r="E76" s="22"/>
      <c r="F76" s="24">
        <v>0</v>
      </c>
      <c r="G76" s="22"/>
      <c r="H76" s="24">
        <v>0</v>
      </c>
      <c r="I76" s="22"/>
    </row>
    <row r="77" spans="1:9" x14ac:dyDescent="0.25">
      <c r="A77" s="22"/>
      <c r="B77" s="23"/>
      <c r="C77" s="22"/>
      <c r="D77" s="24">
        <v>0</v>
      </c>
      <c r="E77" s="22"/>
      <c r="F77" s="24">
        <v>0</v>
      </c>
      <c r="G77" s="22"/>
      <c r="H77" s="24">
        <v>0</v>
      </c>
      <c r="I77" s="22"/>
    </row>
    <row r="78" spans="1:9" x14ac:dyDescent="0.25">
      <c r="A78" s="22"/>
      <c r="B78" s="23"/>
      <c r="C78" s="22"/>
      <c r="D78" s="24">
        <v>0</v>
      </c>
      <c r="E78" s="22"/>
      <c r="F78" s="24">
        <v>0</v>
      </c>
      <c r="G78" s="22"/>
      <c r="H78" s="24">
        <v>0</v>
      </c>
      <c r="I78" s="22"/>
    </row>
    <row r="79" spans="1:9" x14ac:dyDescent="0.25">
      <c r="A79" s="22"/>
      <c r="B79" s="23"/>
      <c r="C79" s="22"/>
      <c r="D79" s="24">
        <v>0</v>
      </c>
      <c r="E79" s="22"/>
      <c r="F79" s="24">
        <v>0</v>
      </c>
      <c r="G79" s="22"/>
      <c r="H79" s="24">
        <v>0</v>
      </c>
      <c r="I79" s="22"/>
    </row>
    <row r="80" spans="1:9" x14ac:dyDescent="0.25">
      <c r="A80" s="22"/>
      <c r="B80" s="23"/>
      <c r="C80" s="22"/>
      <c r="D80" s="24">
        <v>0</v>
      </c>
      <c r="E80" s="22"/>
      <c r="F80" s="24">
        <v>0</v>
      </c>
      <c r="G80" s="22"/>
      <c r="H80" s="24">
        <v>0</v>
      </c>
      <c r="I80" s="22"/>
    </row>
    <row r="81" spans="1:9" x14ac:dyDescent="0.25">
      <c r="A81" s="22"/>
      <c r="B81" s="23"/>
      <c r="C81" s="22"/>
      <c r="D81" s="24">
        <v>0</v>
      </c>
      <c r="E81" s="22"/>
      <c r="F81" s="24">
        <v>0</v>
      </c>
      <c r="G81" s="22"/>
      <c r="H81" s="24">
        <v>0</v>
      </c>
      <c r="I81" s="22"/>
    </row>
    <row r="82" spans="1:9" x14ac:dyDescent="0.25">
      <c r="A82" s="22"/>
      <c r="B82" s="23"/>
      <c r="C82" s="22"/>
      <c r="D82" s="24">
        <v>0</v>
      </c>
      <c r="E82" s="22"/>
      <c r="F82" s="24">
        <v>0</v>
      </c>
      <c r="G82" s="22"/>
      <c r="H82" s="24">
        <v>0</v>
      </c>
      <c r="I82" s="22"/>
    </row>
    <row r="83" spans="1:9" x14ac:dyDescent="0.25">
      <c r="A83" s="22"/>
      <c r="B83" s="23"/>
      <c r="C83" s="22"/>
      <c r="D83" s="24">
        <v>0</v>
      </c>
      <c r="E83" s="22"/>
      <c r="F83" s="24">
        <v>0</v>
      </c>
      <c r="G83" s="22"/>
      <c r="H83" s="24">
        <v>0</v>
      </c>
      <c r="I83" s="22"/>
    </row>
    <row r="84" spans="1:9" x14ac:dyDescent="0.25">
      <c r="A84" s="22"/>
      <c r="B84" s="23"/>
      <c r="C84" s="22"/>
      <c r="D84" s="24">
        <v>0</v>
      </c>
      <c r="E84" s="22"/>
      <c r="F84" s="24">
        <v>0</v>
      </c>
      <c r="G84" s="22"/>
      <c r="H84" s="24">
        <v>0</v>
      </c>
      <c r="I84" s="22"/>
    </row>
    <row r="85" spans="1:9" x14ac:dyDescent="0.25">
      <c r="A85" s="22"/>
      <c r="B85" s="23"/>
      <c r="C85" s="22"/>
      <c r="D85" s="24">
        <v>0</v>
      </c>
      <c r="E85" s="22"/>
      <c r="F85" s="24">
        <v>0</v>
      </c>
      <c r="G85" s="22"/>
      <c r="H85" s="24">
        <v>0</v>
      </c>
      <c r="I85" s="22"/>
    </row>
    <row r="86" spans="1:9" x14ac:dyDescent="0.25">
      <c r="A86" s="22"/>
      <c r="B86" s="23"/>
      <c r="C86" s="22"/>
      <c r="D86" s="24">
        <v>0</v>
      </c>
      <c r="E86" s="22"/>
      <c r="F86" s="24">
        <v>0</v>
      </c>
      <c r="G86" s="22"/>
      <c r="H86" s="24">
        <v>0</v>
      </c>
      <c r="I86" s="22"/>
    </row>
    <row r="87" spans="1:9" x14ac:dyDescent="0.25">
      <c r="A87" s="22"/>
      <c r="B87" s="23"/>
      <c r="C87" s="22"/>
      <c r="D87" s="24">
        <v>0</v>
      </c>
      <c r="E87" s="22"/>
      <c r="F87" s="24">
        <v>0</v>
      </c>
      <c r="G87" s="22"/>
      <c r="H87" s="24">
        <v>0</v>
      </c>
      <c r="I87" s="22"/>
    </row>
    <row r="88" spans="1:9" x14ac:dyDescent="0.25">
      <c r="A88" s="22"/>
      <c r="B88" s="23"/>
      <c r="C88" s="22"/>
      <c r="D88" s="24">
        <v>0</v>
      </c>
      <c r="E88" s="22"/>
      <c r="F88" s="24">
        <v>0</v>
      </c>
      <c r="G88" s="22"/>
      <c r="H88" s="24">
        <v>0</v>
      </c>
      <c r="I88" s="22"/>
    </row>
    <row r="89" spans="1:9" x14ac:dyDescent="0.25">
      <c r="A89" s="22"/>
      <c r="B89" s="23"/>
      <c r="C89" s="22"/>
      <c r="D89" s="24">
        <v>0</v>
      </c>
      <c r="E89" s="22"/>
      <c r="F89" s="24">
        <v>0</v>
      </c>
      <c r="G89" s="22"/>
      <c r="H89" s="24">
        <v>0</v>
      </c>
      <c r="I89" s="22"/>
    </row>
    <row r="90" spans="1:9" x14ac:dyDescent="0.25">
      <c r="A90" s="22"/>
      <c r="B90" s="23"/>
      <c r="C90" s="22"/>
      <c r="D90" s="24">
        <v>0</v>
      </c>
      <c r="E90" s="22"/>
      <c r="F90" s="24">
        <v>0</v>
      </c>
      <c r="G90" s="22"/>
      <c r="H90" s="24">
        <v>0</v>
      </c>
      <c r="I90" s="22"/>
    </row>
    <row r="91" spans="1:9" x14ac:dyDescent="0.25">
      <c r="A91" s="22"/>
      <c r="B91" s="23"/>
      <c r="C91" s="22"/>
      <c r="D91" s="24">
        <v>0</v>
      </c>
      <c r="E91" s="22"/>
      <c r="F91" s="24">
        <v>0</v>
      </c>
      <c r="G91" s="22"/>
      <c r="H91" s="24">
        <v>0</v>
      </c>
      <c r="I91" s="22"/>
    </row>
    <row r="92" spans="1:9" x14ac:dyDescent="0.25">
      <c r="A92" s="22"/>
      <c r="B92" s="23"/>
      <c r="C92" s="22"/>
      <c r="D92" s="24">
        <v>0</v>
      </c>
      <c r="E92" s="22"/>
      <c r="F92" s="24">
        <v>0</v>
      </c>
      <c r="G92" s="22"/>
      <c r="H92" s="24">
        <v>0</v>
      </c>
      <c r="I92" s="22"/>
    </row>
    <row r="93" spans="1:9" x14ac:dyDescent="0.25">
      <c r="A93" s="22"/>
      <c r="B93" s="23"/>
      <c r="C93" s="22"/>
      <c r="D93" s="24">
        <v>0</v>
      </c>
      <c r="E93" s="22"/>
      <c r="F93" s="24">
        <v>0</v>
      </c>
      <c r="G93" s="22"/>
      <c r="H93" s="24">
        <v>0</v>
      </c>
      <c r="I93" s="22"/>
    </row>
    <row r="94" spans="1:9" x14ac:dyDescent="0.25">
      <c r="A94" s="22"/>
      <c r="B94" s="23"/>
      <c r="C94" s="22"/>
      <c r="D94" s="24">
        <v>0</v>
      </c>
      <c r="E94" s="22"/>
      <c r="F94" s="24">
        <v>0</v>
      </c>
      <c r="G94" s="22"/>
      <c r="H94" s="24">
        <v>0</v>
      </c>
      <c r="I94" s="22"/>
    </row>
    <row r="95" spans="1:9" x14ac:dyDescent="0.25">
      <c r="A95" s="22"/>
      <c r="B95" s="23"/>
      <c r="C95" s="22"/>
      <c r="D95" s="24">
        <v>0</v>
      </c>
      <c r="E95" s="22"/>
      <c r="F95" s="24">
        <v>0</v>
      </c>
      <c r="G95" s="22"/>
      <c r="H95" s="24">
        <v>0</v>
      </c>
      <c r="I95" s="22"/>
    </row>
    <row r="96" spans="1:9" x14ac:dyDescent="0.25">
      <c r="A96" s="22"/>
      <c r="B96" s="23"/>
      <c r="C96" s="22"/>
      <c r="D96" s="24">
        <v>0</v>
      </c>
      <c r="E96" s="22"/>
      <c r="F96" s="24">
        <v>0</v>
      </c>
      <c r="G96" s="22"/>
      <c r="H96" s="24">
        <v>0</v>
      </c>
      <c r="I96" s="22"/>
    </row>
    <row r="97" spans="1:9" x14ac:dyDescent="0.25">
      <c r="A97" s="22"/>
      <c r="B97" s="23"/>
      <c r="C97" s="22"/>
      <c r="D97" s="24">
        <v>0</v>
      </c>
      <c r="E97" s="22"/>
      <c r="F97" s="24">
        <v>0</v>
      </c>
      <c r="G97" s="22"/>
      <c r="H97" s="24">
        <v>0</v>
      </c>
      <c r="I97" s="22"/>
    </row>
    <row r="98" spans="1:9" x14ac:dyDescent="0.25">
      <c r="A98" s="22"/>
      <c r="B98" s="23"/>
      <c r="C98" s="22"/>
      <c r="D98" s="24">
        <v>0</v>
      </c>
      <c r="E98" s="22"/>
      <c r="F98" s="24">
        <v>0</v>
      </c>
      <c r="G98" s="22"/>
      <c r="H98" s="24">
        <v>0</v>
      </c>
      <c r="I98" s="22"/>
    </row>
    <row r="99" spans="1:9" x14ac:dyDescent="0.25">
      <c r="A99" s="22"/>
      <c r="B99" s="23"/>
      <c r="C99" s="22"/>
      <c r="D99" s="24">
        <v>0</v>
      </c>
      <c r="E99" s="22"/>
      <c r="F99" s="24">
        <v>0</v>
      </c>
      <c r="G99" s="22"/>
      <c r="H99" s="24">
        <v>0</v>
      </c>
      <c r="I99" s="22"/>
    </row>
    <row r="100" spans="1:9" x14ac:dyDescent="0.25">
      <c r="A100" s="22"/>
      <c r="B100" s="23"/>
      <c r="C100" s="22"/>
      <c r="D100" s="24">
        <v>0</v>
      </c>
      <c r="E100" s="22"/>
      <c r="F100" s="24">
        <v>0</v>
      </c>
      <c r="G100" s="22"/>
      <c r="H100" s="24">
        <v>0</v>
      </c>
      <c r="I100" s="22"/>
    </row>
    <row r="101" spans="1:9" x14ac:dyDescent="0.25">
      <c r="A101" s="22"/>
      <c r="B101" s="23"/>
      <c r="C101" s="22"/>
      <c r="D101" s="24">
        <v>0</v>
      </c>
      <c r="E101" s="22"/>
      <c r="F101" s="24">
        <v>0</v>
      </c>
      <c r="G101" s="22"/>
      <c r="H101" s="24">
        <v>0</v>
      </c>
      <c r="I101" s="22"/>
    </row>
    <row r="102" spans="1:9" x14ac:dyDescent="0.25">
      <c r="A102" s="22"/>
      <c r="B102" s="23"/>
      <c r="C102" s="22"/>
      <c r="D102" s="24">
        <v>0</v>
      </c>
      <c r="E102" s="22"/>
      <c r="F102" s="24">
        <v>0</v>
      </c>
      <c r="G102" s="22"/>
      <c r="H102" s="24">
        <v>0</v>
      </c>
      <c r="I102" s="22"/>
    </row>
    <row r="103" spans="1:9" x14ac:dyDescent="0.25">
      <c r="A103" s="22"/>
      <c r="B103" s="23"/>
      <c r="C103" s="22"/>
      <c r="D103" s="24">
        <v>0</v>
      </c>
      <c r="E103" s="22"/>
      <c r="F103" s="24">
        <v>0</v>
      </c>
      <c r="G103" s="22"/>
      <c r="H103" s="24">
        <v>0</v>
      </c>
      <c r="I103" s="22"/>
    </row>
    <row r="104" spans="1:9" x14ac:dyDescent="0.25">
      <c r="A104" s="22"/>
      <c r="B104" s="23"/>
      <c r="C104" s="22"/>
      <c r="D104" s="24">
        <v>0</v>
      </c>
      <c r="E104" s="22"/>
      <c r="F104" s="24">
        <v>0</v>
      </c>
      <c r="G104" s="22"/>
      <c r="H104" s="24">
        <v>0</v>
      </c>
      <c r="I104" s="22"/>
    </row>
    <row r="105" spans="1:9" x14ac:dyDescent="0.25">
      <c r="A105" s="22"/>
      <c r="B105" s="23"/>
      <c r="C105" s="22"/>
      <c r="D105" s="24">
        <v>0</v>
      </c>
      <c r="E105" s="22"/>
      <c r="F105" s="24">
        <v>0</v>
      </c>
      <c r="G105" s="22"/>
      <c r="H105" s="24">
        <v>0</v>
      </c>
      <c r="I105" s="22"/>
    </row>
    <row r="106" spans="1:9" x14ac:dyDescent="0.25">
      <c r="A106" s="22"/>
      <c r="B106" s="23"/>
      <c r="C106" s="22"/>
      <c r="D106" s="24">
        <v>0</v>
      </c>
      <c r="E106" s="22"/>
      <c r="F106" s="24">
        <v>0</v>
      </c>
      <c r="G106" s="22"/>
      <c r="H106" s="24">
        <v>0</v>
      </c>
      <c r="I106" s="22"/>
    </row>
    <row r="107" spans="1:9" x14ac:dyDescent="0.25">
      <c r="A107" s="22"/>
      <c r="B107" s="23"/>
      <c r="C107" s="22"/>
      <c r="D107" s="24">
        <v>0</v>
      </c>
      <c r="E107" s="22"/>
      <c r="F107" s="24">
        <v>0</v>
      </c>
      <c r="G107" s="22"/>
      <c r="H107" s="24">
        <v>0</v>
      </c>
      <c r="I107" s="22"/>
    </row>
    <row r="108" spans="1:9" x14ac:dyDescent="0.25">
      <c r="A108" s="22"/>
      <c r="B108" s="23"/>
      <c r="C108" s="22"/>
      <c r="D108" s="24">
        <v>0</v>
      </c>
      <c r="E108" s="22"/>
      <c r="F108" s="24">
        <v>0</v>
      </c>
      <c r="G108" s="22"/>
      <c r="H108" s="24">
        <v>0</v>
      </c>
      <c r="I108" s="22"/>
    </row>
    <row r="109" spans="1:9" x14ac:dyDescent="0.25">
      <c r="A109" s="22"/>
      <c r="B109" s="23"/>
      <c r="C109" s="22"/>
      <c r="D109" s="24">
        <v>0</v>
      </c>
      <c r="E109" s="22"/>
      <c r="F109" s="24">
        <v>0</v>
      </c>
      <c r="G109" s="22"/>
      <c r="H109" s="24">
        <v>0</v>
      </c>
      <c r="I109" s="22"/>
    </row>
    <row r="110" spans="1:9" x14ac:dyDescent="0.25">
      <c r="A110" s="22"/>
      <c r="B110" s="23"/>
      <c r="C110" s="22"/>
      <c r="D110" s="24">
        <v>0</v>
      </c>
      <c r="E110" s="22"/>
      <c r="F110" s="24">
        <v>0</v>
      </c>
      <c r="G110" s="22"/>
      <c r="H110" s="24">
        <v>0</v>
      </c>
      <c r="I110" s="22"/>
    </row>
    <row r="111" spans="1:9" x14ac:dyDescent="0.25">
      <c r="A111" s="22"/>
      <c r="B111" s="23"/>
      <c r="C111" s="22"/>
      <c r="D111" s="24">
        <v>0</v>
      </c>
      <c r="E111" s="22"/>
      <c r="F111" s="24">
        <v>0</v>
      </c>
      <c r="G111" s="22"/>
      <c r="H111" s="24">
        <v>0</v>
      </c>
      <c r="I111" s="22"/>
    </row>
    <row r="112" spans="1:9" x14ac:dyDescent="0.25">
      <c r="A112" s="22"/>
      <c r="B112" s="23"/>
      <c r="C112" s="22"/>
      <c r="D112" s="24">
        <v>0</v>
      </c>
      <c r="E112" s="22"/>
      <c r="F112" s="24">
        <v>0</v>
      </c>
      <c r="G112" s="22"/>
      <c r="H112" s="24">
        <v>0</v>
      </c>
      <c r="I112" s="22"/>
    </row>
    <row r="113" spans="1:9" x14ac:dyDescent="0.25">
      <c r="A113" s="22"/>
      <c r="B113" s="23"/>
      <c r="C113" s="22"/>
      <c r="D113" s="24">
        <v>0</v>
      </c>
      <c r="E113" s="22"/>
      <c r="F113" s="24">
        <v>0</v>
      </c>
      <c r="G113" s="22"/>
      <c r="H113" s="24">
        <v>0</v>
      </c>
      <c r="I113" s="22"/>
    </row>
    <row r="114" spans="1:9" x14ac:dyDescent="0.25">
      <c r="A114" s="22"/>
      <c r="B114" s="23"/>
      <c r="C114" s="22"/>
      <c r="D114" s="24">
        <v>0</v>
      </c>
      <c r="E114" s="22"/>
      <c r="F114" s="24">
        <v>0</v>
      </c>
      <c r="G114" s="22"/>
      <c r="H114" s="24">
        <v>0</v>
      </c>
      <c r="I114" s="22"/>
    </row>
    <row r="115" spans="1:9" x14ac:dyDescent="0.25">
      <c r="A115" s="22"/>
      <c r="B115" s="23"/>
      <c r="C115" s="22"/>
      <c r="D115" s="24">
        <v>0</v>
      </c>
      <c r="E115" s="22"/>
      <c r="F115" s="24">
        <v>0</v>
      </c>
      <c r="G115" s="22"/>
      <c r="H115" s="24">
        <v>0</v>
      </c>
      <c r="I115" s="22"/>
    </row>
    <row r="116" spans="1:9" x14ac:dyDescent="0.25">
      <c r="A116" s="22"/>
      <c r="B116" s="23"/>
      <c r="C116" s="22"/>
      <c r="D116" s="24">
        <v>0</v>
      </c>
      <c r="E116" s="22"/>
      <c r="F116" s="24">
        <v>0</v>
      </c>
      <c r="G116" s="22"/>
      <c r="H116" s="24">
        <v>0</v>
      </c>
      <c r="I116" s="22"/>
    </row>
    <row r="117" spans="1:9" x14ac:dyDescent="0.25">
      <c r="A117" s="22"/>
      <c r="B117" s="23"/>
      <c r="C117" s="22"/>
      <c r="D117" s="24">
        <v>0</v>
      </c>
      <c r="E117" s="22"/>
      <c r="F117" s="24">
        <v>0</v>
      </c>
      <c r="G117" s="22"/>
      <c r="H117" s="24">
        <v>0</v>
      </c>
      <c r="I117" s="22"/>
    </row>
    <row r="118" spans="1:9" x14ac:dyDescent="0.25">
      <c r="A118" s="22"/>
      <c r="B118" s="23"/>
      <c r="C118" s="22"/>
      <c r="D118" s="24">
        <v>0</v>
      </c>
      <c r="E118" s="22"/>
      <c r="F118" s="24">
        <v>0</v>
      </c>
      <c r="G118" s="22"/>
      <c r="H118" s="24">
        <v>0</v>
      </c>
      <c r="I118" s="22"/>
    </row>
    <row r="119" spans="1:9" x14ac:dyDescent="0.25">
      <c r="A119" s="22"/>
      <c r="B119" s="23"/>
      <c r="C119" s="22"/>
      <c r="D119" s="24">
        <v>0</v>
      </c>
      <c r="E119" s="22"/>
      <c r="F119" s="24">
        <v>0</v>
      </c>
      <c r="G119" s="22"/>
      <c r="H119" s="24">
        <v>0</v>
      </c>
      <c r="I119" s="22"/>
    </row>
    <row r="120" spans="1:9" x14ac:dyDescent="0.25">
      <c r="A120" s="22"/>
      <c r="B120" s="23"/>
      <c r="C120" s="22"/>
      <c r="D120" s="24">
        <v>0</v>
      </c>
      <c r="E120" s="22"/>
      <c r="F120" s="24">
        <v>0</v>
      </c>
      <c r="G120" s="22"/>
      <c r="H120" s="24">
        <v>0</v>
      </c>
      <c r="I120" s="22"/>
    </row>
    <row r="121" spans="1:9" x14ac:dyDescent="0.25">
      <c r="A121" s="22"/>
      <c r="B121" s="23"/>
      <c r="C121" s="22"/>
      <c r="D121" s="24">
        <v>0</v>
      </c>
      <c r="E121" s="22"/>
      <c r="F121" s="24">
        <v>0</v>
      </c>
      <c r="G121" s="22"/>
      <c r="H121" s="24">
        <v>0</v>
      </c>
      <c r="I121" s="22"/>
    </row>
    <row r="122" spans="1:9" x14ac:dyDescent="0.25">
      <c r="A122" s="22"/>
      <c r="B122" s="23"/>
      <c r="C122" s="22"/>
      <c r="D122" s="24">
        <v>0</v>
      </c>
      <c r="E122" s="22"/>
      <c r="F122" s="24">
        <v>0</v>
      </c>
      <c r="G122" s="22"/>
      <c r="H122" s="24">
        <v>0</v>
      </c>
      <c r="I122" s="22"/>
    </row>
    <row r="123" spans="1:9" x14ac:dyDescent="0.25">
      <c r="A123" s="22"/>
      <c r="B123" s="23"/>
      <c r="C123" s="22"/>
      <c r="D123" s="24">
        <v>0</v>
      </c>
      <c r="E123" s="22"/>
      <c r="F123" s="24">
        <v>0</v>
      </c>
      <c r="G123" s="22"/>
      <c r="H123" s="24">
        <v>0</v>
      </c>
      <c r="I123" s="22"/>
    </row>
    <row r="124" spans="1:9" x14ac:dyDescent="0.25">
      <c r="A124" s="22"/>
      <c r="B124" s="23"/>
      <c r="C124" s="22"/>
      <c r="D124" s="24">
        <v>0</v>
      </c>
      <c r="E124" s="22"/>
      <c r="F124" s="24">
        <v>0</v>
      </c>
      <c r="G124" s="22"/>
      <c r="H124" s="24">
        <v>0</v>
      </c>
      <c r="I124" s="22"/>
    </row>
    <row r="125" spans="1:9" x14ac:dyDescent="0.25">
      <c r="A125" s="22"/>
      <c r="B125" s="23"/>
      <c r="C125" s="22"/>
      <c r="D125" s="24">
        <v>0</v>
      </c>
      <c r="E125" s="22"/>
      <c r="F125" s="24">
        <v>0</v>
      </c>
      <c r="G125" s="22"/>
      <c r="H125" s="24">
        <v>0</v>
      </c>
      <c r="I125" s="22"/>
    </row>
    <row r="126" spans="1:9" x14ac:dyDescent="0.25">
      <c r="A126" s="22"/>
      <c r="B126" s="23"/>
      <c r="C126" s="22"/>
      <c r="D126" s="24">
        <v>0</v>
      </c>
      <c r="E126" s="22"/>
      <c r="F126" s="24">
        <v>0</v>
      </c>
      <c r="G126" s="22"/>
      <c r="H126" s="24">
        <v>0</v>
      </c>
      <c r="I126" s="22"/>
    </row>
    <row r="127" spans="1:9" x14ac:dyDescent="0.25">
      <c r="A127" s="22"/>
      <c r="B127" s="23"/>
      <c r="C127" s="22"/>
      <c r="D127" s="24">
        <v>0</v>
      </c>
      <c r="E127" s="22"/>
      <c r="F127" s="24">
        <v>0</v>
      </c>
      <c r="G127" s="22"/>
      <c r="H127" s="24">
        <v>0</v>
      </c>
      <c r="I127" s="22"/>
    </row>
    <row r="128" spans="1:9" x14ac:dyDescent="0.25">
      <c r="A128" s="22"/>
      <c r="B128" s="23"/>
      <c r="C128" s="22"/>
      <c r="D128" s="24">
        <v>0</v>
      </c>
      <c r="E128" s="22"/>
      <c r="F128" s="24">
        <v>0</v>
      </c>
      <c r="G128" s="22"/>
      <c r="H128" s="24">
        <v>0</v>
      </c>
      <c r="I128" s="22"/>
    </row>
    <row r="129" spans="1:9" x14ac:dyDescent="0.25">
      <c r="A129" s="22"/>
      <c r="B129" s="23"/>
      <c r="C129" s="22"/>
      <c r="D129" s="24">
        <v>0</v>
      </c>
      <c r="E129" s="22"/>
      <c r="F129" s="24">
        <v>0</v>
      </c>
      <c r="G129" s="22"/>
      <c r="H129" s="24">
        <v>0</v>
      </c>
      <c r="I129" s="22"/>
    </row>
    <row r="130" spans="1:9" x14ac:dyDescent="0.25">
      <c r="A130" s="22"/>
      <c r="B130" s="23"/>
      <c r="C130" s="22"/>
      <c r="D130" s="24">
        <v>0</v>
      </c>
      <c r="E130" s="22"/>
      <c r="F130" s="24">
        <v>0</v>
      </c>
      <c r="G130" s="22"/>
      <c r="H130" s="24">
        <v>0</v>
      </c>
      <c r="I130" s="22"/>
    </row>
    <row r="131" spans="1:9" x14ac:dyDescent="0.25">
      <c r="A131" s="22"/>
      <c r="B131" s="23"/>
      <c r="C131" s="22"/>
      <c r="D131" s="24">
        <v>0</v>
      </c>
      <c r="E131" s="22"/>
      <c r="F131" s="24">
        <v>0</v>
      </c>
      <c r="G131" s="22"/>
      <c r="H131" s="24">
        <v>0</v>
      </c>
      <c r="I131" s="22"/>
    </row>
    <row r="132" spans="1:9" x14ac:dyDescent="0.25">
      <c r="A132" s="22"/>
      <c r="B132" s="23"/>
      <c r="C132" s="22"/>
      <c r="D132" s="24">
        <v>0</v>
      </c>
      <c r="E132" s="22"/>
      <c r="F132" s="24">
        <v>0</v>
      </c>
      <c r="G132" s="22"/>
      <c r="H132" s="24">
        <v>0</v>
      </c>
      <c r="I132" s="22"/>
    </row>
    <row r="133" spans="1:9" x14ac:dyDescent="0.25">
      <c r="A133" s="22"/>
      <c r="B133" s="23"/>
      <c r="C133" s="22"/>
      <c r="D133" s="24">
        <v>0</v>
      </c>
      <c r="E133" s="22"/>
      <c r="F133" s="24">
        <v>0</v>
      </c>
      <c r="G133" s="22"/>
      <c r="H133" s="24">
        <v>0</v>
      </c>
      <c r="I133" s="22"/>
    </row>
    <row r="134" spans="1:9" x14ac:dyDescent="0.25">
      <c r="A134" s="22"/>
      <c r="B134" s="23"/>
      <c r="C134" s="22"/>
      <c r="D134" s="24">
        <v>0</v>
      </c>
      <c r="E134" s="22"/>
      <c r="F134" s="24">
        <v>0</v>
      </c>
      <c r="G134" s="22"/>
      <c r="H134" s="24">
        <v>0</v>
      </c>
      <c r="I134" s="22"/>
    </row>
    <row r="135" spans="1:9" x14ac:dyDescent="0.25">
      <c r="A135" s="22"/>
      <c r="B135" s="23"/>
      <c r="C135" s="22"/>
      <c r="D135" s="24">
        <v>0</v>
      </c>
      <c r="E135" s="22"/>
      <c r="F135" s="24">
        <v>0</v>
      </c>
      <c r="G135" s="22"/>
      <c r="H135" s="24">
        <v>0</v>
      </c>
      <c r="I135" s="22"/>
    </row>
    <row r="136" spans="1:9" x14ac:dyDescent="0.25">
      <c r="A136" s="22"/>
      <c r="B136" s="23"/>
      <c r="C136" s="22"/>
      <c r="D136" s="24">
        <v>0</v>
      </c>
      <c r="E136" s="22"/>
      <c r="F136" s="24">
        <v>0</v>
      </c>
      <c r="G136" s="22"/>
      <c r="H136" s="24">
        <v>0</v>
      </c>
      <c r="I136" s="22"/>
    </row>
    <row r="137" spans="1:9" x14ac:dyDescent="0.25">
      <c r="A137" s="22"/>
      <c r="B137" s="23"/>
      <c r="C137" s="22"/>
      <c r="D137" s="24">
        <v>0</v>
      </c>
      <c r="E137" s="22"/>
      <c r="F137" s="24">
        <v>0</v>
      </c>
      <c r="G137" s="22"/>
      <c r="H137" s="24">
        <v>0</v>
      </c>
      <c r="I137" s="22"/>
    </row>
    <row r="138" spans="1:9" x14ac:dyDescent="0.25">
      <c r="A138" s="22"/>
      <c r="B138" s="23"/>
      <c r="C138" s="22"/>
      <c r="D138" s="24">
        <v>0</v>
      </c>
      <c r="E138" s="22"/>
      <c r="F138" s="24">
        <v>0</v>
      </c>
      <c r="G138" s="22"/>
      <c r="H138" s="24">
        <v>0</v>
      </c>
      <c r="I138" s="22"/>
    </row>
    <row r="139" spans="1:9" x14ac:dyDescent="0.25">
      <c r="A139" s="22"/>
      <c r="B139" s="23"/>
      <c r="C139" s="22"/>
      <c r="D139" s="24">
        <v>0</v>
      </c>
      <c r="E139" s="22"/>
      <c r="F139" s="24">
        <v>0</v>
      </c>
      <c r="G139" s="22"/>
      <c r="H139" s="24">
        <v>0</v>
      </c>
      <c r="I139" s="22"/>
    </row>
    <row r="140" spans="1:9" x14ac:dyDescent="0.25">
      <c r="A140" s="22"/>
      <c r="B140" s="23"/>
      <c r="C140" s="22"/>
      <c r="D140" s="24">
        <v>0</v>
      </c>
      <c r="E140" s="22"/>
      <c r="F140" s="24">
        <v>0</v>
      </c>
      <c r="G140" s="22"/>
      <c r="H140" s="24">
        <v>0</v>
      </c>
      <c r="I140" s="22"/>
    </row>
    <row r="141" spans="1:9" x14ac:dyDescent="0.25">
      <c r="A141" s="22"/>
      <c r="B141" s="23"/>
      <c r="C141" s="22"/>
      <c r="D141" s="24">
        <v>0</v>
      </c>
      <c r="E141" s="22"/>
      <c r="F141" s="24">
        <v>0</v>
      </c>
      <c r="G141" s="22"/>
      <c r="H141" s="24">
        <v>0</v>
      </c>
      <c r="I141" s="22"/>
    </row>
    <row r="142" spans="1:9" x14ac:dyDescent="0.25">
      <c r="A142" s="22"/>
      <c r="B142" s="23"/>
      <c r="C142" s="22"/>
      <c r="D142" s="24">
        <v>0</v>
      </c>
      <c r="E142" s="22"/>
      <c r="F142" s="24">
        <v>0</v>
      </c>
      <c r="G142" s="22"/>
      <c r="H142" s="24">
        <v>0</v>
      </c>
      <c r="I142" s="22"/>
    </row>
    <row r="143" spans="1:9" x14ac:dyDescent="0.25">
      <c r="A143" s="22"/>
      <c r="B143" s="23"/>
      <c r="C143" s="22"/>
      <c r="D143" s="24">
        <v>0</v>
      </c>
      <c r="E143" s="22"/>
      <c r="F143" s="24">
        <v>0</v>
      </c>
      <c r="G143" s="22"/>
      <c r="H143" s="24">
        <v>0</v>
      </c>
      <c r="I143" s="22"/>
    </row>
    <row r="144" spans="1:9" x14ac:dyDescent="0.25">
      <c r="A144" s="22"/>
      <c r="B144" s="23"/>
      <c r="C144" s="22"/>
      <c r="D144" s="24">
        <v>0</v>
      </c>
      <c r="E144" s="22"/>
      <c r="F144" s="24">
        <v>0</v>
      </c>
      <c r="G144" s="22"/>
      <c r="H144" s="24">
        <v>0</v>
      </c>
      <c r="I144" s="22"/>
    </row>
    <row r="145" spans="1:9" x14ac:dyDescent="0.25">
      <c r="A145" s="22"/>
      <c r="B145" s="23"/>
      <c r="C145" s="22"/>
      <c r="D145" s="24">
        <v>0</v>
      </c>
      <c r="E145" s="22"/>
      <c r="F145" s="24">
        <v>0</v>
      </c>
      <c r="G145" s="22"/>
      <c r="H145" s="24">
        <v>0</v>
      </c>
      <c r="I145" s="22"/>
    </row>
    <row r="146" spans="1:9" x14ac:dyDescent="0.25">
      <c r="A146" s="22"/>
      <c r="B146" s="23"/>
      <c r="C146" s="22"/>
      <c r="D146" s="24">
        <v>0</v>
      </c>
      <c r="E146" s="22"/>
      <c r="F146" s="24">
        <v>0</v>
      </c>
      <c r="G146" s="22"/>
      <c r="H146" s="24">
        <v>0</v>
      </c>
      <c r="I146" s="22"/>
    </row>
    <row r="147" spans="1:9" x14ac:dyDescent="0.25">
      <c r="A147" s="22"/>
      <c r="B147" s="23"/>
      <c r="C147" s="22"/>
      <c r="D147" s="24">
        <v>0</v>
      </c>
      <c r="E147" s="22"/>
      <c r="F147" s="24">
        <v>0</v>
      </c>
      <c r="G147" s="22"/>
      <c r="H147" s="24">
        <v>0</v>
      </c>
      <c r="I147" s="22"/>
    </row>
    <row r="148" spans="1:9" x14ac:dyDescent="0.25">
      <c r="A148" s="22"/>
      <c r="B148" s="23"/>
      <c r="C148" s="22"/>
      <c r="D148" s="24">
        <v>0</v>
      </c>
      <c r="E148" s="22"/>
      <c r="F148" s="24">
        <v>0</v>
      </c>
      <c r="G148" s="22"/>
      <c r="H148" s="24">
        <v>0</v>
      </c>
      <c r="I148" s="22"/>
    </row>
    <row r="149" spans="1:9" x14ac:dyDescent="0.25">
      <c r="A149" s="22"/>
      <c r="B149" s="23"/>
      <c r="C149" s="22"/>
      <c r="D149" s="24">
        <v>0</v>
      </c>
      <c r="E149" s="22"/>
      <c r="F149" s="24">
        <v>0</v>
      </c>
      <c r="G149" s="22"/>
      <c r="H149" s="24">
        <v>0</v>
      </c>
      <c r="I149" s="22"/>
    </row>
    <row r="150" spans="1:9" x14ac:dyDescent="0.25">
      <c r="A150" s="22"/>
      <c r="B150" s="23"/>
      <c r="C150" s="22"/>
      <c r="D150" s="24">
        <v>0</v>
      </c>
      <c r="E150" s="22"/>
      <c r="F150" s="24">
        <v>0</v>
      </c>
      <c r="G150" s="22"/>
      <c r="H150" s="24">
        <v>0</v>
      </c>
      <c r="I150" s="22"/>
    </row>
    <row r="151" spans="1:9" x14ac:dyDescent="0.25">
      <c r="A151" s="22"/>
      <c r="B151" s="23"/>
      <c r="C151" s="22"/>
      <c r="D151" s="24">
        <v>0</v>
      </c>
      <c r="E151" s="22"/>
      <c r="F151" s="24">
        <v>0</v>
      </c>
      <c r="G151" s="22"/>
      <c r="H151" s="24">
        <v>0</v>
      </c>
      <c r="I151" s="22"/>
    </row>
    <row r="152" spans="1:9" x14ac:dyDescent="0.25">
      <c r="A152" s="22"/>
      <c r="B152" s="23"/>
      <c r="C152" s="22"/>
      <c r="D152" s="24">
        <v>0</v>
      </c>
      <c r="E152" s="22"/>
      <c r="F152" s="24">
        <v>0</v>
      </c>
      <c r="G152" s="22"/>
      <c r="H152" s="24">
        <v>0</v>
      </c>
      <c r="I152" s="22"/>
    </row>
    <row r="153" spans="1:9" x14ac:dyDescent="0.25">
      <c r="A153" s="22"/>
      <c r="B153" s="23"/>
      <c r="C153" s="22"/>
      <c r="D153" s="24">
        <v>0</v>
      </c>
      <c r="E153" s="22"/>
      <c r="F153" s="24">
        <v>0</v>
      </c>
      <c r="G153" s="22"/>
      <c r="H153" s="24">
        <v>0</v>
      </c>
      <c r="I153" s="22"/>
    </row>
    <row r="154" spans="1:9" x14ac:dyDescent="0.25">
      <c r="A154" s="22"/>
      <c r="B154" s="23"/>
      <c r="C154" s="22"/>
      <c r="D154" s="24">
        <v>0</v>
      </c>
      <c r="E154" s="22"/>
      <c r="F154" s="24">
        <v>0</v>
      </c>
      <c r="G154" s="22"/>
      <c r="H154" s="24">
        <v>0</v>
      </c>
      <c r="I154" s="22"/>
    </row>
    <row r="155" spans="1:9" x14ac:dyDescent="0.25">
      <c r="A155" s="22"/>
      <c r="B155" s="23"/>
      <c r="C155" s="22"/>
      <c r="D155" s="24">
        <v>0</v>
      </c>
      <c r="E155" s="22"/>
      <c r="F155" s="24">
        <v>0</v>
      </c>
      <c r="G155" s="22"/>
      <c r="H155" s="24">
        <v>0</v>
      </c>
      <c r="I155" s="22"/>
    </row>
    <row r="156" spans="1:9" x14ac:dyDescent="0.25">
      <c r="A156" s="22"/>
      <c r="B156" s="23"/>
      <c r="C156" s="22"/>
      <c r="D156" s="24">
        <v>0</v>
      </c>
      <c r="E156" s="22"/>
      <c r="F156" s="24">
        <v>0</v>
      </c>
      <c r="G156" s="22"/>
      <c r="H156" s="24">
        <v>0</v>
      </c>
      <c r="I156" s="22"/>
    </row>
    <row r="157" spans="1:9" x14ac:dyDescent="0.25">
      <c r="A157" s="22"/>
      <c r="B157" s="23"/>
      <c r="C157" s="22"/>
      <c r="D157" s="24">
        <v>0</v>
      </c>
      <c r="E157" s="22"/>
      <c r="F157" s="24">
        <v>0</v>
      </c>
      <c r="G157" s="22"/>
      <c r="H157" s="24">
        <v>0</v>
      </c>
      <c r="I157" s="22"/>
    </row>
    <row r="158" spans="1:9" x14ac:dyDescent="0.25">
      <c r="A158" s="22"/>
      <c r="B158" s="23"/>
      <c r="C158" s="22"/>
      <c r="D158" s="24">
        <v>0</v>
      </c>
      <c r="E158" s="22"/>
      <c r="F158" s="24">
        <v>0</v>
      </c>
      <c r="G158" s="22"/>
      <c r="H158" s="24">
        <v>0</v>
      </c>
      <c r="I158" s="22"/>
    </row>
    <row r="159" spans="1:9" x14ac:dyDescent="0.25">
      <c r="A159" s="22"/>
      <c r="B159" s="23"/>
      <c r="C159" s="22"/>
      <c r="D159" s="24">
        <v>0</v>
      </c>
      <c r="E159" s="22"/>
      <c r="F159" s="24">
        <v>0</v>
      </c>
      <c r="G159" s="22"/>
      <c r="H159" s="24">
        <v>0</v>
      </c>
      <c r="I159" s="22"/>
    </row>
    <row r="160" spans="1:9" x14ac:dyDescent="0.25">
      <c r="A160" s="22"/>
      <c r="B160" s="23"/>
      <c r="C160" s="22"/>
      <c r="D160" s="24">
        <v>0</v>
      </c>
      <c r="E160" s="22"/>
      <c r="F160" s="24">
        <v>0</v>
      </c>
      <c r="G160" s="22"/>
      <c r="H160" s="24">
        <v>0</v>
      </c>
      <c r="I160" s="22"/>
    </row>
    <row r="161" spans="1:9" x14ac:dyDescent="0.25">
      <c r="A161" s="22"/>
      <c r="B161" s="23"/>
      <c r="C161" s="22"/>
      <c r="D161" s="24">
        <v>0</v>
      </c>
      <c r="E161" s="22"/>
      <c r="F161" s="24">
        <v>0</v>
      </c>
      <c r="G161" s="22"/>
      <c r="H161" s="24">
        <v>0</v>
      </c>
      <c r="I161" s="22"/>
    </row>
    <row r="162" spans="1:9" x14ac:dyDescent="0.25">
      <c r="A162" s="22"/>
      <c r="B162" s="23"/>
      <c r="C162" s="22"/>
      <c r="D162" s="24">
        <v>0</v>
      </c>
      <c r="E162" s="22"/>
      <c r="F162" s="24">
        <v>0</v>
      </c>
      <c r="G162" s="22"/>
      <c r="H162" s="24">
        <v>0</v>
      </c>
      <c r="I162" s="22"/>
    </row>
    <row r="163" spans="1:9" x14ac:dyDescent="0.25">
      <c r="A163" s="22"/>
      <c r="B163" s="23"/>
      <c r="C163" s="22"/>
      <c r="D163" s="24">
        <v>0</v>
      </c>
      <c r="E163" s="22"/>
      <c r="F163" s="24">
        <v>0</v>
      </c>
      <c r="G163" s="22"/>
      <c r="H163" s="24">
        <v>0</v>
      </c>
      <c r="I163" s="22"/>
    </row>
    <row r="164" spans="1:9" x14ac:dyDescent="0.25">
      <c r="A164" s="22"/>
      <c r="B164" s="23"/>
      <c r="C164" s="22"/>
      <c r="D164" s="24">
        <v>0</v>
      </c>
      <c r="E164" s="22"/>
      <c r="F164" s="24">
        <v>0</v>
      </c>
      <c r="G164" s="22"/>
      <c r="H164" s="24">
        <v>0</v>
      </c>
      <c r="I164" s="22"/>
    </row>
    <row r="165" spans="1:9" x14ac:dyDescent="0.25">
      <c r="A165" s="22"/>
      <c r="B165" s="23"/>
      <c r="C165" s="22"/>
      <c r="D165" s="24">
        <v>0</v>
      </c>
      <c r="E165" s="22"/>
      <c r="F165" s="24">
        <v>0</v>
      </c>
      <c r="G165" s="22"/>
      <c r="H165" s="24">
        <v>0</v>
      </c>
      <c r="I165" s="22"/>
    </row>
    <row r="166" spans="1:9" x14ac:dyDescent="0.25">
      <c r="A166" s="22"/>
      <c r="B166" s="23"/>
      <c r="C166" s="22"/>
      <c r="D166" s="24">
        <v>0</v>
      </c>
      <c r="E166" s="22"/>
      <c r="F166" s="24">
        <v>0</v>
      </c>
      <c r="G166" s="22"/>
      <c r="H166" s="24">
        <v>0</v>
      </c>
      <c r="I166" s="22"/>
    </row>
    <row r="167" spans="1:9" x14ac:dyDescent="0.25">
      <c r="A167" s="22"/>
      <c r="B167" s="23"/>
      <c r="C167" s="22"/>
      <c r="D167" s="24">
        <v>0</v>
      </c>
      <c r="E167" s="22"/>
      <c r="F167" s="24">
        <v>0</v>
      </c>
      <c r="G167" s="22"/>
      <c r="H167" s="24">
        <v>0</v>
      </c>
      <c r="I167" s="22"/>
    </row>
    <row r="168" spans="1:9" x14ac:dyDescent="0.25">
      <c r="A168" s="22"/>
      <c r="B168" s="23"/>
      <c r="C168" s="22"/>
      <c r="D168" s="24">
        <v>0</v>
      </c>
      <c r="E168" s="22"/>
      <c r="F168" s="24">
        <v>0</v>
      </c>
      <c r="G168" s="22"/>
      <c r="H168" s="24">
        <v>0</v>
      </c>
      <c r="I168" s="22"/>
    </row>
    <row r="169" spans="1:9" x14ac:dyDescent="0.25">
      <c r="A169" s="22"/>
      <c r="B169" s="23"/>
      <c r="C169" s="22"/>
      <c r="D169" s="24">
        <v>0</v>
      </c>
      <c r="E169" s="22"/>
      <c r="F169" s="24">
        <v>0</v>
      </c>
      <c r="G169" s="22"/>
      <c r="H169" s="24">
        <v>0</v>
      </c>
      <c r="I169" s="22"/>
    </row>
    <row r="170" spans="1:9" x14ac:dyDescent="0.25">
      <c r="A170" s="22"/>
      <c r="B170" s="23"/>
      <c r="C170" s="22"/>
      <c r="D170" s="24">
        <v>0</v>
      </c>
      <c r="E170" s="22"/>
      <c r="F170" s="24">
        <v>0</v>
      </c>
      <c r="G170" s="22"/>
      <c r="H170" s="24">
        <v>0</v>
      </c>
      <c r="I170" s="22"/>
    </row>
    <row r="171" spans="1:9" x14ac:dyDescent="0.25">
      <c r="A171" s="22"/>
      <c r="B171" s="23"/>
      <c r="C171" s="22"/>
      <c r="D171" s="24">
        <v>0</v>
      </c>
      <c r="E171" s="22"/>
      <c r="F171" s="24">
        <v>0</v>
      </c>
      <c r="G171" s="22"/>
      <c r="H171" s="24">
        <v>0</v>
      </c>
      <c r="I171" s="22"/>
    </row>
    <row r="172" spans="1:9" x14ac:dyDescent="0.25">
      <c r="A172" s="22"/>
      <c r="B172" s="23"/>
      <c r="C172" s="22"/>
      <c r="D172" s="24">
        <v>0</v>
      </c>
      <c r="E172" s="22"/>
      <c r="F172" s="24">
        <v>0</v>
      </c>
      <c r="G172" s="22"/>
      <c r="H172" s="24">
        <v>0</v>
      </c>
      <c r="I172" s="22"/>
    </row>
    <row r="173" spans="1:9" x14ac:dyDescent="0.25">
      <c r="A173" s="22"/>
      <c r="B173" s="23"/>
      <c r="C173" s="22"/>
      <c r="D173" s="24">
        <v>0</v>
      </c>
      <c r="E173" s="22"/>
      <c r="F173" s="24">
        <v>0</v>
      </c>
      <c r="G173" s="22"/>
      <c r="H173" s="24">
        <v>0</v>
      </c>
      <c r="I173" s="22"/>
    </row>
    <row r="174" spans="1:9" x14ac:dyDescent="0.25">
      <c r="A174" s="22"/>
      <c r="B174" s="23"/>
      <c r="C174" s="22"/>
      <c r="D174" s="24">
        <v>0</v>
      </c>
      <c r="E174" s="22"/>
      <c r="F174" s="24">
        <v>0</v>
      </c>
      <c r="G174" s="22"/>
      <c r="H174" s="24">
        <v>0</v>
      </c>
      <c r="I174" s="22"/>
    </row>
    <row r="175" spans="1:9" x14ac:dyDescent="0.25">
      <c r="A175" s="22"/>
      <c r="B175" s="23"/>
      <c r="C175" s="22"/>
      <c r="D175" s="24">
        <v>0</v>
      </c>
      <c r="E175" s="22"/>
      <c r="F175" s="24">
        <v>0</v>
      </c>
      <c r="G175" s="22"/>
      <c r="H175" s="24">
        <v>0</v>
      </c>
      <c r="I175" s="22"/>
    </row>
    <row r="176" spans="1:9" x14ac:dyDescent="0.25">
      <c r="A176" s="22"/>
      <c r="B176" s="23"/>
      <c r="C176" s="22"/>
      <c r="D176" s="24">
        <v>0</v>
      </c>
      <c r="E176" s="22"/>
      <c r="F176" s="24">
        <v>0</v>
      </c>
      <c r="G176" s="22"/>
      <c r="H176" s="24">
        <v>0</v>
      </c>
      <c r="I176" s="22"/>
    </row>
    <row r="177" spans="1:9" x14ac:dyDescent="0.25">
      <c r="A177" s="22"/>
      <c r="B177" s="23"/>
      <c r="C177" s="22"/>
      <c r="D177" s="24">
        <v>0</v>
      </c>
      <c r="E177" s="22"/>
      <c r="F177" s="24">
        <v>0</v>
      </c>
      <c r="G177" s="22"/>
      <c r="H177" s="24">
        <v>0</v>
      </c>
      <c r="I177" s="22"/>
    </row>
    <row r="178" spans="1:9" x14ac:dyDescent="0.25">
      <c r="A178" s="22"/>
      <c r="B178" s="23"/>
      <c r="C178" s="22"/>
      <c r="D178" s="24">
        <v>0</v>
      </c>
      <c r="E178" s="22"/>
      <c r="F178" s="24">
        <v>0</v>
      </c>
      <c r="G178" s="22"/>
      <c r="H178" s="24">
        <v>0</v>
      </c>
      <c r="I178" s="22"/>
    </row>
    <row r="179" spans="1:9" x14ac:dyDescent="0.25">
      <c r="A179" s="22"/>
      <c r="B179" s="23"/>
      <c r="C179" s="22"/>
      <c r="D179" s="24">
        <v>0</v>
      </c>
      <c r="E179" s="22"/>
      <c r="F179" s="24">
        <v>0</v>
      </c>
      <c r="G179" s="22"/>
      <c r="H179" s="24">
        <v>0</v>
      </c>
      <c r="I179" s="22"/>
    </row>
    <row r="180" spans="1:9" x14ac:dyDescent="0.25">
      <c r="A180" s="22"/>
      <c r="B180" s="23"/>
      <c r="C180" s="22"/>
      <c r="D180" s="24">
        <v>0</v>
      </c>
      <c r="E180" s="22"/>
      <c r="F180" s="24">
        <v>0</v>
      </c>
      <c r="G180" s="22"/>
      <c r="H180" s="24">
        <v>0</v>
      </c>
      <c r="I180" s="22"/>
    </row>
    <row r="181" spans="1:9" x14ac:dyDescent="0.25">
      <c r="A181" s="22"/>
      <c r="B181" s="23"/>
      <c r="C181" s="22"/>
      <c r="D181" s="24">
        <v>0</v>
      </c>
      <c r="E181" s="22"/>
      <c r="F181" s="24">
        <v>0</v>
      </c>
      <c r="G181" s="22"/>
      <c r="H181" s="24">
        <v>0</v>
      </c>
      <c r="I181" s="22"/>
    </row>
    <row r="182" spans="1:9" x14ac:dyDescent="0.25">
      <c r="A182" s="22"/>
      <c r="B182" s="23"/>
      <c r="C182" s="22"/>
      <c r="D182" s="24">
        <v>0</v>
      </c>
      <c r="E182" s="22"/>
      <c r="F182" s="24">
        <v>0</v>
      </c>
      <c r="G182" s="22"/>
      <c r="H182" s="24">
        <v>0</v>
      </c>
      <c r="I182" s="22"/>
    </row>
    <row r="183" spans="1:9" x14ac:dyDescent="0.25">
      <c r="A183" s="22"/>
      <c r="B183" s="23"/>
      <c r="C183" s="22"/>
      <c r="D183" s="24">
        <v>0</v>
      </c>
      <c r="E183" s="22"/>
      <c r="F183" s="24">
        <v>0</v>
      </c>
      <c r="G183" s="22"/>
      <c r="H183" s="24">
        <v>0</v>
      </c>
      <c r="I183" s="22"/>
    </row>
    <row r="184" spans="1:9" x14ac:dyDescent="0.25">
      <c r="A184" s="22"/>
      <c r="B184" s="23"/>
      <c r="C184" s="22"/>
      <c r="D184" s="24">
        <v>0</v>
      </c>
      <c r="E184" s="22"/>
      <c r="F184" s="24">
        <v>0</v>
      </c>
      <c r="G184" s="22"/>
      <c r="H184" s="24">
        <v>0</v>
      </c>
      <c r="I184" s="22"/>
    </row>
    <row r="185" spans="1:9" x14ac:dyDescent="0.25">
      <c r="A185" s="22"/>
      <c r="B185" s="23"/>
      <c r="C185" s="22"/>
      <c r="D185" s="24">
        <v>0</v>
      </c>
      <c r="E185" s="22"/>
      <c r="F185" s="24">
        <v>0</v>
      </c>
      <c r="G185" s="22"/>
      <c r="H185" s="24">
        <v>0</v>
      </c>
      <c r="I185" s="22"/>
    </row>
    <row r="186" spans="1:9" x14ac:dyDescent="0.25">
      <c r="A186" s="22"/>
      <c r="B186" s="23"/>
      <c r="C186" s="22"/>
      <c r="D186" s="24">
        <v>0</v>
      </c>
      <c r="E186" s="22"/>
      <c r="F186" s="24">
        <v>0</v>
      </c>
      <c r="G186" s="22"/>
      <c r="H186" s="24">
        <v>0</v>
      </c>
      <c r="I186" s="22"/>
    </row>
    <row r="187" spans="1:9" x14ac:dyDescent="0.25">
      <c r="A187" s="22"/>
      <c r="B187" s="23"/>
      <c r="C187" s="22"/>
      <c r="D187" s="24">
        <v>0</v>
      </c>
      <c r="E187" s="22"/>
      <c r="F187" s="24">
        <v>0</v>
      </c>
      <c r="G187" s="22"/>
      <c r="H187" s="24">
        <v>0</v>
      </c>
      <c r="I187" s="22"/>
    </row>
    <row r="188" spans="1:9" x14ac:dyDescent="0.25">
      <c r="A188" s="22"/>
      <c r="B188" s="23"/>
      <c r="C188" s="22"/>
      <c r="D188" s="24">
        <v>0</v>
      </c>
      <c r="E188" s="22"/>
      <c r="F188" s="24">
        <v>0</v>
      </c>
      <c r="G188" s="22"/>
      <c r="H188" s="24">
        <v>0</v>
      </c>
      <c r="I188" s="22"/>
    </row>
    <row r="189" spans="1:9" x14ac:dyDescent="0.25">
      <c r="A189" s="22"/>
      <c r="B189" s="23"/>
      <c r="C189" s="22"/>
      <c r="D189" s="24">
        <v>0</v>
      </c>
      <c r="E189" s="22"/>
      <c r="F189" s="24">
        <v>0</v>
      </c>
      <c r="G189" s="22"/>
      <c r="H189" s="24">
        <v>0</v>
      </c>
      <c r="I189" s="22"/>
    </row>
    <row r="190" spans="1:9" x14ac:dyDescent="0.25">
      <c r="A190" s="22"/>
      <c r="B190" s="23"/>
      <c r="C190" s="22"/>
      <c r="D190" s="24">
        <v>0</v>
      </c>
      <c r="E190" s="22"/>
      <c r="F190" s="24">
        <v>0</v>
      </c>
      <c r="G190" s="22"/>
      <c r="H190" s="24">
        <v>0</v>
      </c>
      <c r="I190" s="22"/>
    </row>
    <row r="191" spans="1:9" x14ac:dyDescent="0.25">
      <c r="A191" s="22"/>
      <c r="B191" s="23"/>
      <c r="C191" s="22"/>
      <c r="D191" s="24">
        <v>0</v>
      </c>
      <c r="E191" s="22"/>
      <c r="F191" s="24">
        <v>0</v>
      </c>
      <c r="G191" s="22"/>
      <c r="H191" s="24">
        <v>0</v>
      </c>
      <c r="I191" s="22"/>
    </row>
    <row r="192" spans="1:9" x14ac:dyDescent="0.25">
      <c r="A192" s="22"/>
      <c r="B192" s="23"/>
      <c r="C192" s="22"/>
      <c r="D192" s="24">
        <v>0</v>
      </c>
      <c r="E192" s="22"/>
      <c r="F192" s="24">
        <v>0</v>
      </c>
      <c r="G192" s="22"/>
      <c r="H192" s="24">
        <v>0</v>
      </c>
      <c r="I192" s="22"/>
    </row>
    <row r="193" spans="1:9" x14ac:dyDescent="0.25">
      <c r="A193" s="22"/>
      <c r="B193" s="23"/>
      <c r="C193" s="22"/>
      <c r="D193" s="24">
        <v>0</v>
      </c>
      <c r="E193" s="22"/>
      <c r="F193" s="24">
        <v>0</v>
      </c>
      <c r="G193" s="22"/>
      <c r="H193" s="24">
        <v>0</v>
      </c>
      <c r="I193" s="22"/>
    </row>
    <row r="194" spans="1:9" x14ac:dyDescent="0.25">
      <c r="A194" s="22"/>
      <c r="B194" s="23"/>
      <c r="C194" s="22"/>
      <c r="D194" s="24">
        <v>0</v>
      </c>
      <c r="E194" s="22"/>
      <c r="F194" s="24">
        <v>0</v>
      </c>
      <c r="G194" s="22"/>
      <c r="H194" s="24">
        <v>0</v>
      </c>
      <c r="I194" s="22"/>
    </row>
    <row r="195" spans="1:9" x14ac:dyDescent="0.25">
      <c r="A195" s="22"/>
      <c r="B195" s="23"/>
      <c r="C195" s="22"/>
      <c r="D195" s="24">
        <v>0</v>
      </c>
      <c r="E195" s="22"/>
      <c r="F195" s="24">
        <v>0</v>
      </c>
      <c r="G195" s="22"/>
      <c r="H195" s="24">
        <v>0</v>
      </c>
      <c r="I195" s="22"/>
    </row>
    <row r="196" spans="1:9" x14ac:dyDescent="0.25">
      <c r="A196" s="22"/>
      <c r="B196" s="23"/>
      <c r="C196" s="22"/>
      <c r="D196" s="24">
        <v>0</v>
      </c>
      <c r="E196" s="22"/>
      <c r="F196" s="24">
        <v>0</v>
      </c>
      <c r="G196" s="22"/>
      <c r="H196" s="24">
        <v>0</v>
      </c>
      <c r="I196" s="22"/>
    </row>
    <row r="197" spans="1:9" x14ac:dyDescent="0.25">
      <c r="A197" s="22"/>
      <c r="B197" s="23"/>
      <c r="C197" s="22"/>
      <c r="D197" s="24">
        <v>0</v>
      </c>
      <c r="E197" s="22"/>
      <c r="F197" s="24">
        <v>0</v>
      </c>
      <c r="G197" s="22"/>
      <c r="H197" s="24">
        <v>0</v>
      </c>
      <c r="I197" s="22"/>
    </row>
    <row r="198" spans="1:9" x14ac:dyDescent="0.25">
      <c r="A198" s="22"/>
      <c r="B198" s="23"/>
      <c r="C198" s="22"/>
      <c r="D198" s="24">
        <v>0</v>
      </c>
      <c r="E198" s="22"/>
      <c r="F198" s="24">
        <v>0</v>
      </c>
      <c r="G198" s="22"/>
      <c r="H198" s="24">
        <v>0</v>
      </c>
      <c r="I198" s="22"/>
    </row>
    <row r="199" spans="1:9" x14ac:dyDescent="0.25">
      <c r="A199" s="22"/>
      <c r="B199" s="23"/>
      <c r="C199" s="22"/>
      <c r="D199" s="24">
        <v>0</v>
      </c>
      <c r="E199" s="22"/>
      <c r="F199" s="24">
        <v>0</v>
      </c>
      <c r="G199" s="22"/>
      <c r="H199" s="24">
        <v>0</v>
      </c>
      <c r="I199" s="22"/>
    </row>
    <row r="200" spans="1:9" x14ac:dyDescent="0.25">
      <c r="A200" s="22"/>
      <c r="B200" s="23"/>
      <c r="C200" s="22"/>
      <c r="D200" s="24">
        <v>0</v>
      </c>
      <c r="E200" s="22"/>
      <c r="F200" s="24">
        <v>0</v>
      </c>
      <c r="G200" s="22"/>
      <c r="H200" s="24">
        <v>0</v>
      </c>
      <c r="I200" s="22"/>
    </row>
    <row r="201" spans="1:9" x14ac:dyDescent="0.25">
      <c r="A201" s="22"/>
      <c r="B201" s="23"/>
      <c r="C201" s="22"/>
      <c r="D201" s="24">
        <v>0</v>
      </c>
      <c r="E201" s="22"/>
      <c r="F201" s="24">
        <v>0</v>
      </c>
      <c r="G201" s="22"/>
      <c r="H201" s="24">
        <v>0</v>
      </c>
      <c r="I201" s="22"/>
    </row>
    <row r="202" spans="1:9" x14ac:dyDescent="0.25">
      <c r="A202" s="22"/>
      <c r="B202" s="23"/>
      <c r="C202" s="22"/>
      <c r="D202" s="24">
        <v>0</v>
      </c>
      <c r="E202" s="22"/>
      <c r="F202" s="24">
        <v>0</v>
      </c>
      <c r="G202" s="22"/>
      <c r="H202" s="24">
        <v>0</v>
      </c>
      <c r="I202" s="22"/>
    </row>
  </sheetData>
  <sheetProtection algorithmName="SHA-512" hashValue="GR0LrHx4Esd7sp3U/DHxioqtjLF1WTG/UercE44hRAEe77My+4ZS5WCmqhL2UlAah0jd9tnhwNN4PsE5x0Ipmg==" saltValue="SZr2OnoeXD0cE4uOt4iLdA==" spinCount="100000" sheet="1" selectLockedCells="1"/>
  <mergeCells count="19">
    <mergeCell ref="A1:I1"/>
    <mergeCell ref="A3:B3"/>
    <mergeCell ref="C3:D3"/>
    <mergeCell ref="E3:H3"/>
    <mergeCell ref="E4:G4"/>
    <mergeCell ref="L4:P15"/>
    <mergeCell ref="A5:C6"/>
    <mergeCell ref="E5:G5"/>
    <mergeCell ref="E6:G6"/>
    <mergeCell ref="A7:C8"/>
    <mergeCell ref="E7:G7"/>
    <mergeCell ref="E8:G8"/>
    <mergeCell ref="E9:G9"/>
    <mergeCell ref="A12:A13"/>
    <mergeCell ref="B12:B13"/>
    <mergeCell ref="C12:D12"/>
    <mergeCell ref="E12:F12"/>
    <mergeCell ref="G12:H12"/>
    <mergeCell ref="I12:I13"/>
  </mergeCells>
  <conditionalFormatting sqref="I9">
    <cfRule type="cellIs" dxfId="10" priority="2" operator="equal">
      <formula>"Ce montant ne respecte pas le seuil plancher de dépense à 15 000€"</formula>
    </cfRule>
    <cfRule type="cellIs" dxfId="9" priority="3" operator="equal">
      <formula>"seuil respecté"</formula>
    </cfRule>
  </conditionalFormatting>
  <conditionalFormatting sqref="I8">
    <cfRule type="containsText" dxfId="8" priority="4" operator="containsText" text="seuil respecté">
      <formula>NOT(ISERROR(SEARCH("seuil respecté",I8)))</formula>
    </cfRule>
    <cfRule type="containsText" dxfId="7" priority="5" operator="containsText" text="Ce montant ne respecte pas le seuil plancher de dépense à 15 000€">
      <formula>NOT(ISERROR(SEARCH("Ce montant ne respecte pas le seuil plancher de dépense à 15 000€",I8)))</formula>
    </cfRule>
    <cfRule type="containsText" dxfId="6" priority="6" operator="containsText" text="seuil respecté">
      <formula>NOT(ISERROR(SEARCH("seuil respecté",I8)))</formula>
    </cfRule>
  </conditionalFormatting>
  <conditionalFormatting sqref="I7">
    <cfRule type="containsText" dxfId="5" priority="7" operator="containsText" text="Le montant des dépenses a été ajusté pours respecter le seuil de 20%">
      <formula>NOT(ISERROR(SEARCH("Le montant des dépenses a été ajusté pours respecter le seuil de 20%",I7)))</formula>
    </cfRule>
    <cfRule type="containsText" dxfId="4" priority="8" operator="containsText" text="Ce montant dépasse le seuil de 20% du montant total des dépenses">
      <formula>NOT(ISERROR(SEARCH("Ce montant dépasse le seuil de 20% du montant total des dépenses",I7)))</formula>
    </cfRule>
    <cfRule type="containsText" dxfId="3" priority="9" operator="containsText" text="seuil respecté">
      <formula>NOT(ISERROR(SEARCH("seuil respecté",I7)))</formula>
    </cfRule>
  </conditionalFormatting>
  <conditionalFormatting sqref="I5">
    <cfRule type="containsText" dxfId="2" priority="10" operator="containsText" text="Ce montant dépasse le seuil de 10% du montant total des dépenses">
      <formula>NOT(ISERROR(SEARCH("Ce montant dépasse le seuil de 10% du montant total des dépenses",I5)))</formula>
    </cfRule>
    <cfRule type="containsText" dxfId="1" priority="11" operator="containsText" text="seuil respecté">
      <formula>NOT(ISERROR(SEARCH("seuil respecté",I5)))</formula>
    </cfRule>
  </conditionalFormatting>
  <conditionalFormatting sqref="B14:B202">
    <cfRule type="expression" dxfId="0" priority="12">
      <formula>D14&gt;0</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operator="equal" allowBlank="1" showInputMessage="1" showErrorMessage="1">
          <x14:formula1>
            <xm:f>'Ne pas utiliser'!$A$2:$A$4</xm:f>
          </x14:formula1>
          <x14:formula2>
            <xm:f>0</xm:f>
          </x14:formula2>
          <xm:sqref>B12:B202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
  <sheetViews>
    <sheetView tabSelected="1" zoomScale="99" zoomScaleNormal="99" workbookViewId="0">
      <selection activeCell="D14" sqref="D14"/>
    </sheetView>
  </sheetViews>
  <sheetFormatPr baseColWidth="10" defaultColWidth="10.7109375" defaultRowHeight="15" x14ac:dyDescent="0.25"/>
  <cols>
    <col min="1" max="1" width="27.5703125" customWidth="1"/>
    <col min="2" max="2" width="25.85546875" customWidth="1"/>
    <col min="3" max="3" width="11.85546875" customWidth="1"/>
    <col min="4" max="4" width="23.42578125" customWidth="1"/>
    <col min="5" max="5" width="8.140625" customWidth="1"/>
    <col min="6" max="7" width="8.140625" hidden="1" customWidth="1"/>
    <col min="8" max="8" width="16.5703125" customWidth="1"/>
    <col min="9" max="9" width="16.28515625" customWidth="1"/>
    <col min="10" max="10" width="5.140625" customWidth="1"/>
    <col min="12" max="12" width="38.85546875" customWidth="1"/>
    <col min="13" max="13" width="21.140625" customWidth="1"/>
  </cols>
  <sheetData>
    <row r="1" spans="1:13" ht="75.75" customHeight="1" x14ac:dyDescent="0.25">
      <c r="A1" s="56" t="s">
        <v>0</v>
      </c>
      <c r="B1" s="56"/>
      <c r="C1" s="56"/>
      <c r="D1" s="56"/>
      <c r="E1" s="56"/>
      <c r="F1" s="56"/>
      <c r="G1" s="56"/>
      <c r="H1" s="56"/>
      <c r="I1" s="56"/>
      <c r="J1" s="56"/>
      <c r="K1" s="56"/>
      <c r="L1" s="56"/>
    </row>
    <row r="3" spans="1:13" ht="33.75" customHeight="1" x14ac:dyDescent="0.25">
      <c r="A3" s="26" t="s">
        <v>1</v>
      </c>
      <c r="B3" s="58"/>
      <c r="C3" s="58"/>
    </row>
    <row r="5" spans="1:13" ht="30" x14ac:dyDescent="0.25">
      <c r="A5" s="27" t="s">
        <v>22</v>
      </c>
      <c r="B5" s="28"/>
      <c r="C5" s="28"/>
      <c r="D5" s="28"/>
      <c r="E5" s="28"/>
      <c r="F5" s="28"/>
      <c r="G5" s="28"/>
      <c r="H5" s="28"/>
      <c r="I5" s="29"/>
      <c r="K5" s="65" t="s">
        <v>23</v>
      </c>
      <c r="L5" s="65"/>
    </row>
    <row r="6" spans="1:13" ht="30" customHeight="1" x14ac:dyDescent="0.25">
      <c r="A6" s="66" t="s">
        <v>24</v>
      </c>
      <c r="B6" s="66"/>
      <c r="C6" s="66"/>
      <c r="D6" s="66"/>
      <c r="E6" s="66"/>
      <c r="F6" s="66"/>
      <c r="G6" s="66"/>
      <c r="H6" s="66"/>
      <c r="I6" s="66"/>
      <c r="K6" s="30" t="s">
        <v>25</v>
      </c>
      <c r="L6" s="31" t="s">
        <v>26</v>
      </c>
    </row>
    <row r="7" spans="1:13" ht="29.25" customHeight="1" x14ac:dyDescent="0.25">
      <c r="A7" s="66" t="s">
        <v>27</v>
      </c>
      <c r="B7" s="66"/>
      <c r="C7" s="66"/>
      <c r="D7" s="66"/>
      <c r="E7" s="66"/>
      <c r="F7" s="66"/>
      <c r="G7" s="66"/>
      <c r="H7" s="66"/>
      <c r="I7" s="66"/>
      <c r="K7" s="67">
        <v>0.6</v>
      </c>
      <c r="L7" s="68">
        <v>100000</v>
      </c>
    </row>
    <row r="8" spans="1:13" ht="28.5" customHeight="1" x14ac:dyDescent="0.25">
      <c r="A8" s="66" t="s">
        <v>28</v>
      </c>
      <c r="B8" s="66"/>
      <c r="C8" s="66"/>
      <c r="D8" s="66"/>
      <c r="E8" s="66"/>
      <c r="F8" s="66"/>
      <c r="G8" s="66"/>
      <c r="H8" s="66"/>
      <c r="I8" s="66"/>
      <c r="K8" s="67">
        <v>0.8</v>
      </c>
      <c r="L8" s="68" t="s">
        <v>29</v>
      </c>
    </row>
    <row r="9" spans="1:13" ht="13.9" customHeight="1" x14ac:dyDescent="0.25">
      <c r="A9" s="69" t="s">
        <v>30</v>
      </c>
      <c r="B9" s="69"/>
      <c r="C9" s="69"/>
      <c r="D9" s="69"/>
      <c r="E9" s="69"/>
      <c r="F9" s="69"/>
      <c r="G9" s="69"/>
      <c r="H9" s="69"/>
      <c r="I9" s="69"/>
      <c r="K9" s="67">
        <v>0.65</v>
      </c>
      <c r="L9" s="68" t="s">
        <v>31</v>
      </c>
    </row>
    <row r="11" spans="1:13" x14ac:dyDescent="0.25">
      <c r="K11" s="63"/>
      <c r="L11" s="63"/>
    </row>
    <row r="12" spans="1:13" ht="14.25" customHeight="1" x14ac:dyDescent="0.25">
      <c r="A12" s="55" t="s">
        <v>14</v>
      </c>
      <c r="B12" s="64" t="s">
        <v>15</v>
      </c>
      <c r="C12" s="64" t="s">
        <v>32</v>
      </c>
      <c r="D12" s="64" t="s">
        <v>33</v>
      </c>
      <c r="E12" s="64" t="s">
        <v>34</v>
      </c>
      <c r="F12" s="64" t="s">
        <v>35</v>
      </c>
      <c r="G12" s="64" t="s">
        <v>36</v>
      </c>
      <c r="H12" s="64" t="s">
        <v>37</v>
      </c>
      <c r="I12" s="64" t="s">
        <v>49</v>
      </c>
      <c r="J12" s="32"/>
      <c r="L12" s="33" t="s">
        <v>38</v>
      </c>
      <c r="M12" s="34" t="s">
        <v>39</v>
      </c>
    </row>
    <row r="13" spans="1:13" ht="72.75" customHeight="1" x14ac:dyDescent="0.25">
      <c r="A13" s="55"/>
      <c r="B13" s="64"/>
      <c r="C13" s="64"/>
      <c r="D13" s="64"/>
      <c r="E13" s="64"/>
      <c r="F13" s="64"/>
      <c r="G13" s="64"/>
      <c r="H13" s="64"/>
      <c r="I13" s="64"/>
      <c r="J13" s="32"/>
      <c r="L13" s="35" t="s">
        <v>40</v>
      </c>
      <c r="M13" s="36">
        <f>IF(SUM(I14:I260)&gt;100000,100000,SUM(I14:I260))</f>
        <v>0</v>
      </c>
    </row>
    <row r="14" spans="1:13" x14ac:dyDescent="0.25">
      <c r="A14" s="37" t="str">
        <f>IF('Dépenses prévisionnelles'!A14="","",'Dépenses prévisionnelles'!A14)</f>
        <v/>
      </c>
      <c r="B14" s="37" t="str">
        <f>IF('Dépenses prévisionnelles'!B14="","",'Dépenses prévisionnelles'!B14)</f>
        <v/>
      </c>
      <c r="C14" s="38">
        <f>'Dépenses prévisionnelles'!D14</f>
        <v>0</v>
      </c>
      <c r="D14" s="39"/>
      <c r="E14" s="40">
        <v>0.6</v>
      </c>
      <c r="F14" s="37" t="str">
        <f>IF(B14="Acquisitions foncières",SUMIF($B$14:B14,"Acquisitions foncières",$C$14:C14),IF(B14="Investissements immatériels",SUMIF($B$14:B14,"Investissements immatériels",$C$14:C14),""))</f>
        <v/>
      </c>
      <c r="G14" s="41" t="str">
        <f>IF(AND(B14="Acquisitions foncières",F14&gt;'Dépenses prévisionnelles'!$J$5),"AC+",IF(AND(B14="Investissements immatériels",F14&gt;'Dépenses prévisionnelles'!$J$7),"IM+",IF(AND(B14="Acquisitions foncières",'Dépenses prévisionnelles'!$I$5="Ce montant dépasse le seuil de 10% du montant total des dépenses"),"AC",IF(AND(B14="Investissements immatériels",'Dépenses prévisionnelles'!$I$7="Le montant des dépenses a été ajusté pours respecter le seuil de 20%"),"IM",""))))</f>
        <v/>
      </c>
      <c r="H14" s="38">
        <f>IF(OR(B14="Investissements matériels",AND(B14="Acquisitions foncières",'Dépenses prévisionnelles'!$I$5="seuil respecté"),AND(B14="Investissements immatériels",'Dépenses prévisionnelles'!$I$7="seuil respecté"),AND(B14="Acquisitions foncières",'Dépenses prévisionnelles'!$I$5="Ce montant dépasse le seuil de 10% du montant total des dépenses",C14&lt;'Dépenses prévisionnelles'!$J$5),AND(B14="Investissements immatériels",'Dépenses prévisionnelles'!$I$7="Le montant des dépenses a été ajusté pours respecter le seuil de 20%",'Répartition des financements'!C14&lt;'Dépenses prévisionnelles'!J7)),'Répartition des financements'!C14,IF('Répartition des financements'!B14="Acquisitions foncières",'Dépenses prévisionnelles'!$J$5,IF(B14="Investissements immatériels",'Dépenses prévisionnelles'!$J$7,0)))</f>
        <v>0</v>
      </c>
      <c r="I14" s="38">
        <f t="shared" ref="I14:I77" si="0">H14*E14</f>
        <v>0</v>
      </c>
      <c r="L14" s="42" t="s">
        <v>41</v>
      </c>
      <c r="M14" s="43">
        <f>'Dépenses prévisionnelles'!D11-'Répartition des financements'!M13-'Répartition des financements'!M16</f>
        <v>0</v>
      </c>
    </row>
    <row r="15" spans="1:13" ht="13.9" customHeight="1" x14ac:dyDescent="0.25">
      <c r="A15" s="37" t="str">
        <f>IF('Dépenses prévisionnelles'!A15="","",'Dépenses prévisionnelles'!A15)</f>
        <v/>
      </c>
      <c r="B15" s="37" t="str">
        <f>IF('Dépenses prévisionnelles'!B15="","",'Dépenses prévisionnelles'!B15)</f>
        <v/>
      </c>
      <c r="C15" s="38">
        <f>'Dépenses prévisionnelles'!D15</f>
        <v>0</v>
      </c>
      <c r="D15" s="39"/>
      <c r="E15" s="40">
        <v>0.6</v>
      </c>
      <c r="F15" s="41" t="str">
        <f>IF(B15="Acquisitions foncières",SUMIF($B$14:B15,"Acquisitions foncières",$C$14:C15),IF(B15="Investissements immatériels",SUMIF($B$14:B15,"Investissements immatériels",$C$14:C15),""))</f>
        <v/>
      </c>
      <c r="G15" s="41" t="str">
        <f>IF(AND(B15="Acquisitions foncières",F15&gt;'Dépenses prévisionnelles'!$J$5),"AC+",IF(AND(B15="Investissements immatériels",F15&gt;'Dépenses prévisionnelles'!$J$7),"IM+",IF(AND(B15="Acquisitions foncières",'Dépenses prévisionnelles'!$I$5="Ce montant dépasse le seuil de 10% du montant total des dépenses"),"AC",IF(AND(B15="Investissements immatériels",$I$7="Le montant des dépenses a été ajusté pours respecter le seuil de 20%"),"IM",""))))</f>
        <v/>
      </c>
      <c r="H15" s="38">
        <f>IF(OR(B15="Investissements matériels",AND(B15="Acquisitions foncières",'Dépenses prévisionnelles'!$I$5="seuil respecté"),AND(B15="Investissements immatériels",'Dépenses prévisionnelles'!$I$7="seuil respecté"),AND(B15="Acquisitions foncières",'Dépenses prévisionnelles'!$I$5="Ce montant dépasse le seuil de 10% du montant total des dépenses",C15&lt;'Dépenses prévisionnelles'!$J$5),AND(B15="Investissements immatériels",'Dépenses prévisionnelles'!$I$7="Le montant des dépenses a été ajusté pours respecter le seuil de 20%",'Répartition des financements'!C15&lt;'Dépenses prévisionnelles'!J8)),'Répartition des financements'!C15,IF('Répartition des financements'!B15="Acquisitions foncières",'Dépenses prévisionnelles'!$J$5,IF(B15="Investissements immatériels",'Dépenses prévisionnelles'!$J$7,0)))</f>
        <v>0</v>
      </c>
      <c r="I15" s="38">
        <f t="shared" si="0"/>
        <v>0</v>
      </c>
      <c r="L15" s="61" t="s">
        <v>42</v>
      </c>
      <c r="M15" s="62"/>
    </row>
    <row r="16" spans="1:13" ht="33.75" customHeight="1" x14ac:dyDescent="0.25">
      <c r="A16" s="37" t="str">
        <f>IF('Dépenses prévisionnelles'!A16="","",'Dépenses prévisionnelles'!A16)</f>
        <v/>
      </c>
      <c r="B16" s="37" t="str">
        <f>IF('Dépenses prévisionnelles'!B16="","",'Dépenses prévisionnelles'!B16)</f>
        <v/>
      </c>
      <c r="C16" s="38">
        <f>'Dépenses prévisionnelles'!D16</f>
        <v>0</v>
      </c>
      <c r="D16" s="39"/>
      <c r="E16" s="40">
        <v>0.6</v>
      </c>
      <c r="F16" s="41" t="str">
        <f>IF(B16="Acquisitions foncières",SUMIF($B$14:B16,"Acquisitions foncières",$C$14:C16),IF(B16="Investissements immatériels",SUMIF($B$14:B16,"Investissements immatériels",$C$14:C16),""))</f>
        <v/>
      </c>
      <c r="G16" s="41" t="str">
        <f>IF(AND(B16="Acquisitions foncières",F16&gt;'Dépenses prévisionnelles'!$J$5),"AC+",IF(AND(B16="Investissements immatériels",F16&gt;'Dépenses prévisionnelles'!$J$7),"IM+",IF(AND(B16="Acquisitions foncières",'Dépenses prévisionnelles'!$I$5="Ce montant dépasse le seuil de 10% du montant total des dépenses"),"AC",IF(AND(B16="Investissements immatériels",$I$7="Le montant des dépenses a été ajusté pours respecter le seuil de 20%"),"IM",""))))</f>
        <v/>
      </c>
      <c r="H16" s="38">
        <f>IF(OR(B16="Investissements matériels",AND(B16="Acquisitions foncières",'Dépenses prévisionnelles'!$I$5="seuil respecté"),AND(B16="Investissements immatériels",'Dépenses prévisionnelles'!$I$7="seuil respecté"),AND(B16="Acquisitions foncières",'Dépenses prévisionnelles'!$I$5="Ce montant dépasse le seuil de 10% du montant total des dépenses",C16&lt;'Dépenses prévisionnelles'!$J$5),AND(B16="Investissements immatériels",'Dépenses prévisionnelles'!$I$7="Le montant des dépenses a été ajusté pours respecter le seuil de 20%",'Répartition des financements'!C16&lt;'Dépenses prévisionnelles'!J9)),'Répartition des financements'!C16,IF('Répartition des financements'!B16="Acquisitions foncières",'Dépenses prévisionnelles'!$J$5,IF(B16="Investissements immatériels",'Dépenses prévisionnelles'!$J$7,0)))</f>
        <v>0</v>
      </c>
      <c r="I16" s="38">
        <f t="shared" si="0"/>
        <v>0</v>
      </c>
      <c r="L16" s="61"/>
      <c r="M16" s="62"/>
    </row>
    <row r="17" spans="1:13" x14ac:dyDescent="0.25">
      <c r="A17" s="37" t="str">
        <f>IF('Dépenses prévisionnelles'!A17="","",'Dépenses prévisionnelles'!A17)</f>
        <v/>
      </c>
      <c r="B17" s="37" t="str">
        <f>IF('Dépenses prévisionnelles'!B17="","",'Dépenses prévisionnelles'!B17)</f>
        <v/>
      </c>
      <c r="C17" s="38">
        <f>'Dépenses prévisionnelles'!D17</f>
        <v>0</v>
      </c>
      <c r="D17" s="39"/>
      <c r="E17" s="40">
        <v>0.6</v>
      </c>
      <c r="F17" s="41" t="str">
        <f>IF(B17="Acquisitions foncières",SUMIF($B$14:B17,"Acquisitions foncières",$C$14:C17),IF(B17="Investissements immatériels",SUMIF($B$14:B17,"Investissements immatériels",$C$14:C17),""))</f>
        <v/>
      </c>
      <c r="G17" s="41" t="str">
        <f>IF(AND(B17="Acquisitions foncières",F17&gt;'Dépenses prévisionnelles'!$J$5),"AC+",IF(AND(B17="Investissements immatériels",F17&gt;'Dépenses prévisionnelles'!$J$7),"IM+",IF(AND(B17="Acquisitions foncières",'Dépenses prévisionnelles'!$I$5="Ce montant dépasse le seuil de 10% du montant total des dépenses"),"AC",IF(AND(B17="Investissements immatériels",$I$7="Le montant des dépenses a été ajusté pours respecter le seuil de 20%"),"IM",""))))</f>
        <v/>
      </c>
      <c r="H17" s="38">
        <f>IF(OR(B17="Investissements matériels",AND(B17="Acquisitions foncières",'Dépenses prévisionnelles'!$I$5="seuil respecté"),AND(B17="Investissements immatériels",'Dépenses prévisionnelles'!$I$7="seuil respecté"),AND(B17="Acquisitions foncières",'Dépenses prévisionnelles'!$I$5="Ce montant dépasse le seuil de 10% du montant total des dépenses",C17&lt;'Dépenses prévisionnelles'!$J$5),AND(B17="Investissements immatériels",'Dépenses prévisionnelles'!$I$7="Le montant des dépenses a été ajusté pours respecter le seuil de 20%",'Répartition des financements'!C17&lt;'Dépenses prévisionnelles'!J10)),'Répartition des financements'!C17,IF('Répartition des financements'!B17="Acquisitions foncières",'Dépenses prévisionnelles'!$J$5,IF(B17="Investissements immatériels",'Dépenses prévisionnelles'!$J$7,0)))</f>
        <v>0</v>
      </c>
      <c r="I17" s="38">
        <f t="shared" si="0"/>
        <v>0</v>
      </c>
      <c r="L17" s="44" t="s">
        <v>43</v>
      </c>
      <c r="M17" s="45">
        <f>SUM(M13:M16)</f>
        <v>0</v>
      </c>
    </row>
    <row r="18" spans="1:13" x14ac:dyDescent="0.25">
      <c r="A18" s="37" t="str">
        <f>IF('Dépenses prévisionnelles'!A18="","",'Dépenses prévisionnelles'!A18)</f>
        <v/>
      </c>
      <c r="B18" s="37" t="str">
        <f>IF('Dépenses prévisionnelles'!B18="","",'Dépenses prévisionnelles'!B18)</f>
        <v/>
      </c>
      <c r="C18" s="38">
        <f>'Dépenses prévisionnelles'!D18</f>
        <v>0</v>
      </c>
      <c r="D18" s="39"/>
      <c r="E18" s="40">
        <v>0.6</v>
      </c>
      <c r="F18" s="41" t="str">
        <f>IF(B18="Acquisitions foncières",SUMIF($B$14:B18,"Acquisitions foncières",$C$14:C18),IF(B18="Investissements immatériels",SUMIF($B$14:B18,"Investissements immatériels",$C$14:C18),""))</f>
        <v/>
      </c>
      <c r="G18" s="41" t="str">
        <f>IF(AND(B18="Acquisitions foncières",F18&gt;'Dépenses prévisionnelles'!$J$5),"AC+",IF(AND(B18="Investissements immatériels",F18&gt;'Dépenses prévisionnelles'!$J$7),"IM+",IF(AND(B18="Acquisitions foncières",'Dépenses prévisionnelles'!$I$5="Ce montant dépasse le seuil de 10% du montant total des dépenses"),"AC",IF(AND(B18="Investissements immatériels",$I$7="Le montant des dépenses a été ajusté pours respecter le seuil de 20%"),"IM",""))))</f>
        <v/>
      </c>
      <c r="H18" s="38">
        <f>IF(OR(B18="Investissements matériels",AND(B18="Acquisitions foncières",'Dépenses prévisionnelles'!$I$5="seuil respecté"),AND(B18="Investissements immatériels",'Dépenses prévisionnelles'!$I$7="seuil respecté"),AND(B18="Acquisitions foncières",'Dépenses prévisionnelles'!$I$5="Ce montant dépasse le seuil de 10% du montant total des dépenses",C18&lt;'Dépenses prévisionnelles'!$J$5),AND(B18="Investissements immatériels",'Dépenses prévisionnelles'!$I$7="Le montant des dépenses a été ajusté pours respecter le seuil de 20%",'Répartition des financements'!C18&lt;'Dépenses prévisionnelles'!J11)),'Répartition des financements'!C18,IF('Répartition des financements'!B18="Acquisitions foncières",'Dépenses prévisionnelles'!$J$5,IF(B18="Investissements immatériels",'Dépenses prévisionnelles'!$J$7,0)))</f>
        <v>0</v>
      </c>
      <c r="I18" s="38">
        <f t="shared" si="0"/>
        <v>0</v>
      </c>
      <c r="L18" s="46"/>
      <c r="M18" s="46"/>
    </row>
    <row r="19" spans="1:13" x14ac:dyDescent="0.25">
      <c r="A19" s="37" t="str">
        <f>IF('Dépenses prévisionnelles'!A19="","",'Dépenses prévisionnelles'!A19)</f>
        <v/>
      </c>
      <c r="B19" s="37" t="str">
        <f>IF('Dépenses prévisionnelles'!B19="","",'Dépenses prévisionnelles'!B19)</f>
        <v/>
      </c>
      <c r="C19" s="38">
        <f>'Dépenses prévisionnelles'!D19</f>
        <v>0</v>
      </c>
      <c r="D19" s="39"/>
      <c r="E19" s="40">
        <v>0.6</v>
      </c>
      <c r="F19" s="41" t="str">
        <f>IF(B19="Acquisitions foncières",SUMIF($B$14:B19,"Acquisitions foncières",$C$14:C19),IF(B19="Investissements immatériels",SUMIF($B$14:B19,"Investissements immatériels",$C$14:C19),""))</f>
        <v/>
      </c>
      <c r="G19" s="41" t="str">
        <f>IF(AND(B19="Acquisitions foncières",F19&gt;'Dépenses prévisionnelles'!$J$5),"AC+",IF(AND(B19="Investissements immatériels",F19&gt;'Dépenses prévisionnelles'!$J$7),"IM+",IF(AND(B19="Acquisitions foncières",'Dépenses prévisionnelles'!$I$5="Ce montant dépasse le seuil de 10% du montant total des dépenses"),"AC",IF(AND(B19="Investissements immatériels",$I$7="Le montant des dépenses a été ajusté pours respecter le seuil de 20%"),"IM",""))))</f>
        <v/>
      </c>
      <c r="H19" s="38">
        <f>IF(OR(B19="Investissements matériels",AND(B19="Acquisitions foncières",'Dépenses prévisionnelles'!$I$5="seuil respecté"),AND(B19="Investissements immatériels",'Dépenses prévisionnelles'!$I$7="seuil respecté"),AND(B19="Acquisitions foncières",'Dépenses prévisionnelles'!$I$5="Ce montant dépasse le seuil de 10% du montant total des dépenses",C19&lt;'Dépenses prévisionnelles'!$J$5),AND(B19="Investissements immatériels",'Dépenses prévisionnelles'!$I$7="Le montant des dépenses a été ajusté pours respecter le seuil de 20%",'Répartition des financements'!C19&lt;'Dépenses prévisionnelles'!J12)),'Répartition des financements'!C19,IF('Répartition des financements'!B19="Acquisitions foncières",'Dépenses prévisionnelles'!$J$5,IF(B19="Investissements immatériels",'Dépenses prévisionnelles'!$J$7,0)))</f>
        <v>0</v>
      </c>
      <c r="I19" s="38">
        <f t="shared" si="0"/>
        <v>0</v>
      </c>
    </row>
    <row r="20" spans="1:13" x14ac:dyDescent="0.25">
      <c r="A20" s="37" t="str">
        <f>IF('Dépenses prévisionnelles'!A20="","",'Dépenses prévisionnelles'!A20)</f>
        <v/>
      </c>
      <c r="B20" s="37" t="str">
        <f>IF('Dépenses prévisionnelles'!B20="","",'Dépenses prévisionnelles'!B20)</f>
        <v/>
      </c>
      <c r="C20" s="38">
        <f>'Dépenses prévisionnelles'!D20</f>
        <v>0</v>
      </c>
      <c r="D20" s="39"/>
      <c r="E20" s="40">
        <v>0.6</v>
      </c>
      <c r="F20" s="41" t="str">
        <f>IF(B20="Acquisitions foncières",SUMIF($B$14:B20,"Acquisitions foncières",$C$14:C20),IF(B20="Investissements immatériels",SUMIF($B$14:B20,"Investissements immatériels",$C$14:C20),""))</f>
        <v/>
      </c>
      <c r="G20" s="41" t="str">
        <f>IF(AND(B20="Acquisitions foncières",F20&gt;'Dépenses prévisionnelles'!$J$5),"AC+",IF(AND(B20="Investissements immatériels",F20&gt;'Dépenses prévisionnelles'!$J$7),"IM+",IF(AND(B20="Acquisitions foncières",'Dépenses prévisionnelles'!$I$5="Ce montant dépasse le seuil de 10% du montant total des dépenses"),"AC",IF(AND(B20="Investissements immatériels",$I$7="Le montant des dépenses a été ajusté pours respecter le seuil de 20%"),"IM",""))))</f>
        <v/>
      </c>
      <c r="H20" s="38">
        <f>IF(OR(B20="Investissements matériels",AND(B20="Acquisitions foncières",'Dépenses prévisionnelles'!$I$5="seuil respecté"),AND(B20="Investissements immatériels",'Dépenses prévisionnelles'!$I$7="seuil respecté"),AND(B20="Acquisitions foncières",'Dépenses prévisionnelles'!$I$5="Ce montant dépasse le seuil de 10% du montant total des dépenses",C20&lt;'Dépenses prévisionnelles'!$J$5),AND(B20="Investissements immatériels",'Dépenses prévisionnelles'!$I$7="Le montant des dépenses a été ajusté pours respecter le seuil de 20%",'Répartition des financements'!C20&lt;'Dépenses prévisionnelles'!J13)),'Répartition des financements'!C20,IF('Répartition des financements'!B20="Acquisitions foncières",'Dépenses prévisionnelles'!$J$5,IF(B20="Investissements immatériels",'Dépenses prévisionnelles'!$J$7,0)))</f>
        <v>0</v>
      </c>
      <c r="I20" s="38">
        <f t="shared" si="0"/>
        <v>0</v>
      </c>
    </row>
    <row r="21" spans="1:13" x14ac:dyDescent="0.25">
      <c r="A21" s="37" t="str">
        <f>IF('Dépenses prévisionnelles'!A21="","",'Dépenses prévisionnelles'!A21)</f>
        <v/>
      </c>
      <c r="B21" s="37" t="str">
        <f>IF('Dépenses prévisionnelles'!B21="","",'Dépenses prévisionnelles'!B21)</f>
        <v/>
      </c>
      <c r="C21" s="38">
        <f>'Dépenses prévisionnelles'!D21</f>
        <v>0</v>
      </c>
      <c r="D21" s="39"/>
      <c r="E21" s="40">
        <v>0.6</v>
      </c>
      <c r="F21" s="41" t="str">
        <f>IF(B21="Acquisitions foncières",SUMIF($B$14:B21,"Acquisitions foncières",$C$14:C21),IF(B21="Investissements immatériels",SUMIF($B$14:B21,"Investissements immatériels",$C$14:C21),""))</f>
        <v/>
      </c>
      <c r="G21" s="41" t="str">
        <f>IF(AND(B21="Acquisitions foncières",F21&gt;'Dépenses prévisionnelles'!$J$5),"AC+",IF(AND(B21="Investissements immatériels",F21&gt;'Dépenses prévisionnelles'!$J$7),"IM+",IF(AND(B21="Acquisitions foncières",'Dépenses prévisionnelles'!$I$5="Ce montant dépasse le seuil de 10% du montant total des dépenses"),"AC",IF(AND(B21="Investissements immatériels",$I$7="Le montant des dépenses a été ajusté pours respecter le seuil de 20%"),"IM",""))))</f>
        <v/>
      </c>
      <c r="H21" s="38">
        <f>IF(OR(B21="Investissements matériels",AND(B21="Acquisitions foncières",'Dépenses prévisionnelles'!$I$5="seuil respecté"),AND(B21="Investissements immatériels",'Dépenses prévisionnelles'!$I$7="seuil respecté"),AND(B21="Acquisitions foncières",'Dépenses prévisionnelles'!$I$5="Ce montant dépasse le seuil de 10% du montant total des dépenses",C21&lt;'Dépenses prévisionnelles'!$J$5),AND(B21="Investissements immatériels",'Dépenses prévisionnelles'!$I$7="Le montant des dépenses a été ajusté pours respecter le seuil de 20%",'Répartition des financements'!C21&lt;'Dépenses prévisionnelles'!J14)),'Répartition des financements'!C21,IF('Répartition des financements'!B21="Acquisitions foncières",'Dépenses prévisionnelles'!$J$5,IF(B21="Investissements immatériels",'Dépenses prévisionnelles'!$J$7,0)))</f>
        <v>0</v>
      </c>
      <c r="I21" s="38">
        <f t="shared" si="0"/>
        <v>0</v>
      </c>
    </row>
    <row r="22" spans="1:13" x14ac:dyDescent="0.25">
      <c r="A22" s="37" t="str">
        <f>IF('Dépenses prévisionnelles'!A22="","",'Dépenses prévisionnelles'!A22)</f>
        <v/>
      </c>
      <c r="B22" s="37" t="str">
        <f>IF('Dépenses prévisionnelles'!B22="","",'Dépenses prévisionnelles'!B22)</f>
        <v/>
      </c>
      <c r="C22" s="38">
        <f>'Dépenses prévisionnelles'!D22</f>
        <v>0</v>
      </c>
      <c r="D22" s="39"/>
      <c r="E22" s="40">
        <v>0.6</v>
      </c>
      <c r="F22" s="41" t="str">
        <f>IF(B22="Acquisitions foncières",SUMIF($B$14:B22,"Acquisitions foncières",$C$14:C22),IF(B22="Investissements immatériels",SUMIF($B$14:B22,"Investissements immatériels",$C$14:C22),""))</f>
        <v/>
      </c>
      <c r="G22" s="41" t="str">
        <f>IF(AND(B22="Acquisitions foncières",F22&gt;'Dépenses prévisionnelles'!$J$5),"AC+",IF(AND(B22="Investissements immatériels",F22&gt;'Dépenses prévisionnelles'!$J$7),"IM+",IF(AND(B22="Acquisitions foncières",'Dépenses prévisionnelles'!$I$5="Ce montant dépasse le seuil de 10% du montant total des dépenses"),"AC",IF(AND(B22="Investissements immatériels",$I$7="Le montant des dépenses a été ajusté pours respecter le seuil de 20%"),"IM",""))))</f>
        <v/>
      </c>
      <c r="H22" s="38">
        <f>IF(OR(B22="Investissements matériels",AND(B22="Acquisitions foncières",'Dépenses prévisionnelles'!$I$5="seuil respecté"),AND(B22="Investissements immatériels",'Dépenses prévisionnelles'!$I$7="seuil respecté"),AND(B22="Acquisitions foncières",'Dépenses prévisionnelles'!$I$5="Ce montant dépasse le seuil de 10% du montant total des dépenses",C22&lt;'Dépenses prévisionnelles'!$J$5),AND(B22="Investissements immatériels",'Dépenses prévisionnelles'!$I$7="Le montant des dépenses a été ajusté pours respecter le seuil de 20%",'Répartition des financements'!C22&lt;'Dépenses prévisionnelles'!J15)),'Répartition des financements'!C22,IF('Répartition des financements'!B22="Acquisitions foncières",'Dépenses prévisionnelles'!$J$5,IF(B22="Investissements immatériels",'Dépenses prévisionnelles'!$J$7,0)))</f>
        <v>0</v>
      </c>
      <c r="I22" s="38">
        <f t="shared" si="0"/>
        <v>0</v>
      </c>
    </row>
    <row r="23" spans="1:13" x14ac:dyDescent="0.25">
      <c r="A23" s="37" t="str">
        <f>IF('Dépenses prévisionnelles'!A23="","",'Dépenses prévisionnelles'!A23)</f>
        <v/>
      </c>
      <c r="B23" s="37" t="str">
        <f>IF('Dépenses prévisionnelles'!B23="","",'Dépenses prévisionnelles'!B23)</f>
        <v/>
      </c>
      <c r="C23" s="38">
        <f>'Dépenses prévisionnelles'!D23</f>
        <v>0</v>
      </c>
      <c r="D23" s="39"/>
      <c r="E23" s="40">
        <v>0.6</v>
      </c>
      <c r="F23" s="41" t="str">
        <f>IF(B23="Acquisitions foncières",SUMIF($B$14:B23,"Acquisitions foncières",$C$14:C23),IF(B23="Investissements immatériels",SUMIF($B$14:B23,"Investissements immatériels",$C$14:C23),""))</f>
        <v/>
      </c>
      <c r="G23" s="41" t="str">
        <f>IF(AND(B23="Acquisitions foncières",F23&gt;'Dépenses prévisionnelles'!$J$5),"AC+",IF(AND(B23="Investissements immatériels",F23&gt;'Dépenses prévisionnelles'!$J$7),"IM+",IF(AND(B23="Acquisitions foncières",'Dépenses prévisionnelles'!$I$5="Ce montant dépasse le seuil de 10% du montant total des dépenses"),"AC",IF(AND(B23="Investissements immatériels",$I$7="Le montant des dépenses a été ajusté pours respecter le seuil de 20%"),"IM",""))))</f>
        <v/>
      </c>
      <c r="H23" s="38">
        <f>IF(OR(B23="Investissements matériels",AND(B23="Acquisitions foncières",'Dépenses prévisionnelles'!$I$5="seuil respecté"),AND(B23="Investissements immatériels",'Dépenses prévisionnelles'!$I$7="seuil respecté"),AND(B23="Acquisitions foncières",'Dépenses prévisionnelles'!$I$5="Ce montant dépasse le seuil de 10% du montant total des dépenses",C23&lt;'Dépenses prévisionnelles'!$J$5),AND(B23="Investissements immatériels",'Dépenses prévisionnelles'!$I$7="Le montant des dépenses a été ajusté pours respecter le seuil de 20%",'Répartition des financements'!C23&lt;'Dépenses prévisionnelles'!J16)),'Répartition des financements'!C23,IF('Répartition des financements'!B23="Acquisitions foncières",'Dépenses prévisionnelles'!$J$5,IF(B23="Investissements immatériels",'Dépenses prévisionnelles'!$J$7,0)))</f>
        <v>0</v>
      </c>
      <c r="I23" s="38">
        <f t="shared" si="0"/>
        <v>0</v>
      </c>
    </row>
    <row r="24" spans="1:13" x14ac:dyDescent="0.25">
      <c r="A24" s="37" t="str">
        <f>IF('Dépenses prévisionnelles'!A24="","",'Dépenses prévisionnelles'!A24)</f>
        <v/>
      </c>
      <c r="B24" s="37" t="str">
        <f>IF('Dépenses prévisionnelles'!B24="","",'Dépenses prévisionnelles'!B24)</f>
        <v/>
      </c>
      <c r="C24" s="38">
        <f>'Dépenses prévisionnelles'!D24</f>
        <v>0</v>
      </c>
      <c r="D24" s="39"/>
      <c r="E24" s="40">
        <v>0.6</v>
      </c>
      <c r="F24" s="41" t="str">
        <f>IF(B24="Acquisitions foncières",SUMIF($B$14:B24,"Acquisitions foncières",$C$14:C24),IF(B24="Investissements immatériels",SUMIF($B$14:B24,"Investissements immatériels",$C$14:C24),""))</f>
        <v/>
      </c>
      <c r="G24" s="41" t="str">
        <f>IF(AND(B24="Acquisitions foncières",F24&gt;'Dépenses prévisionnelles'!$J$5),"AC+",IF(AND(B24="Investissements immatériels",F24&gt;'Dépenses prévisionnelles'!$J$7),"IM+",IF(AND(B24="Acquisitions foncières",'Dépenses prévisionnelles'!$I$5="Ce montant dépasse le seuil de 10% du montant total des dépenses"),"AC",IF(AND(B24="Investissements immatériels",$I$7="Le montant des dépenses a été ajusté pours respecter le seuil de 20%"),"IM",""))))</f>
        <v/>
      </c>
      <c r="H24" s="38">
        <f>IF(OR(B24="Investissements matériels",AND(B24="Acquisitions foncières",'Dépenses prévisionnelles'!$I$5="seuil respecté"),AND(B24="Investissements immatériels",'Dépenses prévisionnelles'!$I$7="seuil respecté"),AND(B24="Acquisitions foncières",'Dépenses prévisionnelles'!$I$5="Ce montant dépasse le seuil de 10% du montant total des dépenses",C24&lt;'Dépenses prévisionnelles'!$J$5),AND(B24="Investissements immatériels",'Dépenses prévisionnelles'!$I$7="Le montant des dépenses a été ajusté pours respecter le seuil de 20%",'Répartition des financements'!C24&lt;'Dépenses prévisionnelles'!J17)),'Répartition des financements'!C24,IF('Répartition des financements'!B24="Acquisitions foncières",'Dépenses prévisionnelles'!$J$5,IF(B24="Investissements immatériels",'Dépenses prévisionnelles'!$J$7,0)))</f>
        <v>0</v>
      </c>
      <c r="I24" s="38">
        <f t="shared" si="0"/>
        <v>0</v>
      </c>
    </row>
    <row r="25" spans="1:13" x14ac:dyDescent="0.25">
      <c r="A25" s="37" t="str">
        <f>IF('Dépenses prévisionnelles'!A25="","",'Dépenses prévisionnelles'!A25)</f>
        <v/>
      </c>
      <c r="B25" s="37" t="str">
        <f>IF('Dépenses prévisionnelles'!B25="","",'Dépenses prévisionnelles'!B25)</f>
        <v/>
      </c>
      <c r="C25" s="38">
        <f>'Dépenses prévisionnelles'!D25</f>
        <v>0</v>
      </c>
      <c r="D25" s="39"/>
      <c r="E25" s="40">
        <v>0.6</v>
      </c>
      <c r="F25" s="41" t="str">
        <f>IF(B25="Acquisitions foncières",SUMIF($B$14:B25,"Acquisitions foncières",$C$14:C25),IF(B25="Investissements immatériels",SUMIF($B$14:B25,"Investissements immatériels",$C$14:C25),""))</f>
        <v/>
      </c>
      <c r="G25" s="41" t="str">
        <f>IF(AND(B25="Acquisitions foncières",F25&gt;'Dépenses prévisionnelles'!$J$5),"AC+",IF(AND(B25="Investissements immatériels",F25&gt;'Dépenses prévisionnelles'!$J$7),"IM+",IF(AND(B25="Acquisitions foncières",'Dépenses prévisionnelles'!$I$5="Ce montant dépasse le seuil de 10% du montant total des dépenses"),"AC",IF(AND(B25="Investissements immatériels",$I$7="Le montant des dépenses a été ajusté pours respecter le seuil de 20%"),"IM",""))))</f>
        <v/>
      </c>
      <c r="H25" s="38">
        <f>IF(OR(B25="Investissements matériels",AND(B25="Acquisitions foncières",'Dépenses prévisionnelles'!$I$5="seuil respecté"),AND(B25="Investissements immatériels",'Dépenses prévisionnelles'!$I$7="seuil respecté"),AND(B25="Acquisitions foncières",'Dépenses prévisionnelles'!$I$5="Ce montant dépasse le seuil de 10% du montant total des dépenses",C25&lt;'Dépenses prévisionnelles'!$J$5),AND(B25="Investissements immatériels",'Dépenses prévisionnelles'!$I$7="Le montant des dépenses a été ajusté pours respecter le seuil de 20%",'Répartition des financements'!C25&lt;'Dépenses prévisionnelles'!J18)),'Répartition des financements'!C25,IF('Répartition des financements'!B25="Acquisitions foncières",'Dépenses prévisionnelles'!$J$5,IF(B25="Investissements immatériels",'Dépenses prévisionnelles'!$J$7,0)))</f>
        <v>0</v>
      </c>
      <c r="I25" s="38">
        <f t="shared" si="0"/>
        <v>0</v>
      </c>
    </row>
    <row r="26" spans="1:13" x14ac:dyDescent="0.25">
      <c r="A26" s="37" t="str">
        <f>IF('Dépenses prévisionnelles'!A26="","",'Dépenses prévisionnelles'!A26)</f>
        <v/>
      </c>
      <c r="B26" s="37" t="str">
        <f>IF('Dépenses prévisionnelles'!B26="","",'Dépenses prévisionnelles'!B26)</f>
        <v/>
      </c>
      <c r="C26" s="38">
        <f>'Dépenses prévisionnelles'!D26</f>
        <v>0</v>
      </c>
      <c r="D26" s="39"/>
      <c r="E26" s="40">
        <v>0.6</v>
      </c>
      <c r="F26" s="41" t="str">
        <f>IF(B26="Acquisitions foncières",SUMIF($B$14:B26,"Acquisitions foncières",$C$14:C26),IF(B26="Investissements immatériels",SUMIF($B$14:B26,"Investissements immatériels",$C$14:C26),""))</f>
        <v/>
      </c>
      <c r="G26" s="41" t="str">
        <f>IF(AND(B26="Acquisitions foncières",F26&gt;'Dépenses prévisionnelles'!$J$5),"AC+",IF(AND(B26="Investissements immatériels",F26&gt;'Dépenses prévisionnelles'!$J$7),"IM+",IF(AND(B26="Acquisitions foncières",'Dépenses prévisionnelles'!$I$5="Ce montant dépasse le seuil de 10% du montant total des dépenses"),"AC",IF(AND(B26="Investissements immatériels",$I$7="Le montant des dépenses a été ajusté pours respecter le seuil de 20%"),"IM",""))))</f>
        <v/>
      </c>
      <c r="H26" s="38">
        <f>IF(OR(B26="Investissements matériels",AND(B26="Acquisitions foncières",'Dépenses prévisionnelles'!$I$5="seuil respecté"),AND(B26="Investissements immatériels",'Dépenses prévisionnelles'!$I$7="seuil respecté"),AND(B26="Acquisitions foncières",'Dépenses prévisionnelles'!$I$5="Ce montant dépasse le seuil de 10% du montant total des dépenses",C26&lt;'Dépenses prévisionnelles'!$J$5),AND(B26="Investissements immatériels",'Dépenses prévisionnelles'!$I$7="Le montant des dépenses a été ajusté pours respecter le seuil de 20%",'Répartition des financements'!C26&lt;'Dépenses prévisionnelles'!J19)),'Répartition des financements'!C26,IF('Répartition des financements'!B26="Acquisitions foncières",'Dépenses prévisionnelles'!$J$5,IF(B26="Investissements immatériels",'Dépenses prévisionnelles'!$J$7,0)))</f>
        <v>0</v>
      </c>
      <c r="I26" s="38">
        <f t="shared" si="0"/>
        <v>0</v>
      </c>
    </row>
    <row r="27" spans="1:13" x14ac:dyDescent="0.25">
      <c r="A27" s="37" t="str">
        <f>IF('Dépenses prévisionnelles'!A27="","",'Dépenses prévisionnelles'!A27)</f>
        <v/>
      </c>
      <c r="B27" s="37" t="str">
        <f>IF('Dépenses prévisionnelles'!B27="","",'Dépenses prévisionnelles'!B27)</f>
        <v/>
      </c>
      <c r="C27" s="38">
        <f>'Dépenses prévisionnelles'!D27</f>
        <v>0</v>
      </c>
      <c r="D27" s="39"/>
      <c r="E27" s="40">
        <v>0.6</v>
      </c>
      <c r="F27" s="41" t="str">
        <f>IF(B27="Acquisitions foncières",SUMIF($B$14:B27,"Acquisitions foncières",$C$14:C27),IF(B27="Investissements immatériels",SUMIF($B$14:B27,"Investissements immatériels",$C$14:C27),""))</f>
        <v/>
      </c>
      <c r="G27" s="41" t="str">
        <f>IF(AND(B27="Acquisitions foncières",F27&gt;'Dépenses prévisionnelles'!$J$5),"AC+",IF(AND(B27="Investissements immatériels",F27&gt;'Dépenses prévisionnelles'!$J$7),"IM+",IF(AND(B27="Acquisitions foncières",'Dépenses prévisionnelles'!$I$5="Ce montant dépasse le seuil de 10% du montant total des dépenses"),"AC",IF(AND(B27="Investissements immatériels",$I$7="Le montant des dépenses a été ajusté pours respecter le seuil de 20%"),"IM",""))))</f>
        <v/>
      </c>
      <c r="H27" s="38">
        <f>IF(OR(B27="Investissements matériels",AND(B27="Acquisitions foncières",'Dépenses prévisionnelles'!$I$5="seuil respecté"),AND(B27="Investissements immatériels",'Dépenses prévisionnelles'!$I$7="seuil respecté"),AND(B27="Acquisitions foncières",'Dépenses prévisionnelles'!$I$5="Ce montant dépasse le seuil de 10% du montant total des dépenses",C27&lt;'Dépenses prévisionnelles'!$J$5),AND(B27="Investissements immatériels",'Dépenses prévisionnelles'!$I$7="Le montant des dépenses a été ajusté pours respecter le seuil de 20%",'Répartition des financements'!C27&lt;'Dépenses prévisionnelles'!J20)),'Répartition des financements'!C27,IF('Répartition des financements'!B27="Acquisitions foncières",'Dépenses prévisionnelles'!$J$5,IF(B27="Investissements immatériels",'Dépenses prévisionnelles'!$J$7,0)))</f>
        <v>0</v>
      </c>
      <c r="I27" s="38">
        <f t="shared" si="0"/>
        <v>0</v>
      </c>
    </row>
    <row r="28" spans="1:13" x14ac:dyDescent="0.25">
      <c r="A28" s="37" t="str">
        <f>IF('Dépenses prévisionnelles'!A28="","",'Dépenses prévisionnelles'!A28)</f>
        <v/>
      </c>
      <c r="B28" s="37" t="str">
        <f>IF('Dépenses prévisionnelles'!B28="","",'Dépenses prévisionnelles'!B28)</f>
        <v/>
      </c>
      <c r="C28" s="38">
        <f>'Dépenses prévisionnelles'!D28</f>
        <v>0</v>
      </c>
      <c r="D28" s="39"/>
      <c r="E28" s="40">
        <v>0.6</v>
      </c>
      <c r="F28" s="41" t="str">
        <f>IF(B28="Acquisitions foncières",SUMIF($B$14:B28,"Acquisitions foncières",$C$14:C28),IF(B28="Investissements immatériels",SUMIF($B$14:B28,"Investissements immatériels",$C$14:C28),""))</f>
        <v/>
      </c>
      <c r="G28" s="41" t="str">
        <f>IF(AND(B28="Acquisitions foncières",F28&gt;'Dépenses prévisionnelles'!$J$5),"AC+",IF(AND(B28="Investissements immatériels",F28&gt;'Dépenses prévisionnelles'!$J$7),"IM+",IF(AND(B28="Acquisitions foncières",'Dépenses prévisionnelles'!$I$5="Ce montant dépasse le seuil de 10% du montant total des dépenses"),"AC",IF(AND(B28="Investissements immatériels",$I$7="Le montant des dépenses a été ajusté pours respecter le seuil de 20%"),"IM",""))))</f>
        <v/>
      </c>
      <c r="H28" s="38">
        <f>IF(OR(B28="Investissements matériels",AND(B28="Acquisitions foncières",'Dépenses prévisionnelles'!$I$5="seuil respecté"),AND(B28="Investissements immatériels",'Dépenses prévisionnelles'!$I$7="seuil respecté"),AND(B28="Acquisitions foncières",'Dépenses prévisionnelles'!$I$5="Ce montant dépasse le seuil de 10% du montant total des dépenses",C28&lt;'Dépenses prévisionnelles'!$J$5),AND(B28="Investissements immatériels",'Dépenses prévisionnelles'!$I$7="Le montant des dépenses a été ajusté pours respecter le seuil de 20%",'Répartition des financements'!C28&lt;'Dépenses prévisionnelles'!J21)),'Répartition des financements'!C28,IF('Répartition des financements'!B28="Acquisitions foncières",'Dépenses prévisionnelles'!$J$5,IF(B28="Investissements immatériels",'Dépenses prévisionnelles'!$J$7,0)))</f>
        <v>0</v>
      </c>
      <c r="I28" s="38">
        <f t="shared" si="0"/>
        <v>0</v>
      </c>
    </row>
    <row r="29" spans="1:13" x14ac:dyDescent="0.25">
      <c r="A29" s="37" t="str">
        <f>IF('Dépenses prévisionnelles'!A29="","",'Dépenses prévisionnelles'!A29)</f>
        <v/>
      </c>
      <c r="B29" s="37" t="str">
        <f>IF('Dépenses prévisionnelles'!B29="","",'Dépenses prévisionnelles'!B29)</f>
        <v/>
      </c>
      <c r="C29" s="38">
        <f>'Dépenses prévisionnelles'!D29</f>
        <v>0</v>
      </c>
      <c r="D29" s="39"/>
      <c r="E29" s="40">
        <v>0.6</v>
      </c>
      <c r="F29" s="41" t="str">
        <f>IF(B29="Acquisitions foncières",SUMIF($B$14:B29,"Acquisitions foncières",$C$14:C29),IF(B29="Investissements immatériels",SUMIF($B$14:B29,"Investissements immatériels",$C$14:C29),""))</f>
        <v/>
      </c>
      <c r="G29" s="41" t="str">
        <f>IF(AND(B29="Acquisitions foncières",F29&gt;'Dépenses prévisionnelles'!$J$5),"AC+",IF(AND(B29="Investissements immatériels",F29&gt;'Dépenses prévisionnelles'!$J$7),"IM+",IF(AND(B29="Acquisitions foncières",'Dépenses prévisionnelles'!$I$5="Ce montant dépasse le seuil de 10% du montant total des dépenses"),"AC",IF(AND(B29="Investissements immatériels",$I$7="Le montant des dépenses a été ajusté pours respecter le seuil de 20%"),"IM",""))))</f>
        <v/>
      </c>
      <c r="H29" s="38">
        <f>IF(OR(B29="Investissements matériels",AND(B29="Acquisitions foncières",'Dépenses prévisionnelles'!$I$5="seuil respecté"),AND(B29="Investissements immatériels",'Dépenses prévisionnelles'!$I$7="seuil respecté"),AND(B29="Acquisitions foncières",'Dépenses prévisionnelles'!$I$5="Ce montant dépasse le seuil de 10% du montant total des dépenses",C29&lt;'Dépenses prévisionnelles'!$J$5),AND(B29="Investissements immatériels",'Dépenses prévisionnelles'!$I$7="Le montant des dépenses a été ajusté pours respecter le seuil de 20%",'Répartition des financements'!C29&lt;'Dépenses prévisionnelles'!J22)),'Répartition des financements'!C29,IF('Répartition des financements'!B29="Acquisitions foncières",'Dépenses prévisionnelles'!$J$5,IF(B29="Investissements immatériels",'Dépenses prévisionnelles'!$J$7,0)))</f>
        <v>0</v>
      </c>
      <c r="I29" s="38">
        <f t="shared" si="0"/>
        <v>0</v>
      </c>
    </row>
    <row r="30" spans="1:13" x14ac:dyDescent="0.25">
      <c r="A30" s="37" t="str">
        <f>IF('Dépenses prévisionnelles'!A30="","",'Dépenses prévisionnelles'!A30)</f>
        <v/>
      </c>
      <c r="B30" s="37" t="str">
        <f>IF('Dépenses prévisionnelles'!B30="","",'Dépenses prévisionnelles'!B30)</f>
        <v/>
      </c>
      <c r="C30" s="38">
        <f>'Dépenses prévisionnelles'!D30</f>
        <v>0</v>
      </c>
      <c r="D30" s="39"/>
      <c r="E30" s="40">
        <v>0.6</v>
      </c>
      <c r="F30" s="41" t="str">
        <f>IF(B30="Acquisitions foncières",SUMIF($B$14:B30,"Acquisitions foncières",$C$14:C30),IF(B30="Investissements immatériels",SUMIF($B$14:B30,"Investissements immatériels",$C$14:C30),""))</f>
        <v/>
      </c>
      <c r="G30" s="41" t="str">
        <f>IF(AND(B30="Acquisitions foncières",F30&gt;'Dépenses prévisionnelles'!$J$5),"AC+",IF(AND(B30="Investissements immatériels",F30&gt;'Dépenses prévisionnelles'!$J$7),"IM+",IF(AND(B30="Acquisitions foncières",'Dépenses prévisionnelles'!$I$5="Ce montant dépasse le seuil de 10% du montant total des dépenses"),"AC",IF(AND(B30="Investissements immatériels",$I$7="Le montant des dépenses a été ajusté pours respecter le seuil de 20%"),"IM",""))))</f>
        <v/>
      </c>
      <c r="H30" s="38">
        <f>IF(OR(B30="Investissements matériels",AND(B30="Acquisitions foncières",'Dépenses prévisionnelles'!$I$5="seuil respecté"),AND(B30="Investissements immatériels",'Dépenses prévisionnelles'!$I$7="seuil respecté"),AND(B30="Acquisitions foncières",'Dépenses prévisionnelles'!$I$5="Ce montant dépasse le seuil de 10% du montant total des dépenses",C30&lt;'Dépenses prévisionnelles'!$J$5),AND(B30="Investissements immatériels",'Dépenses prévisionnelles'!$I$7="Le montant des dépenses a été ajusté pours respecter le seuil de 20%",'Répartition des financements'!C30&lt;'Dépenses prévisionnelles'!J23)),'Répartition des financements'!C30,IF('Répartition des financements'!B30="Acquisitions foncières",'Dépenses prévisionnelles'!$J$5,IF(B30="Investissements immatériels",'Dépenses prévisionnelles'!$J$7,0)))</f>
        <v>0</v>
      </c>
      <c r="I30" s="38">
        <f t="shared" si="0"/>
        <v>0</v>
      </c>
    </row>
    <row r="31" spans="1:13" x14ac:dyDescent="0.25">
      <c r="A31" s="37" t="str">
        <f>IF('Dépenses prévisionnelles'!A31="","",'Dépenses prévisionnelles'!A31)</f>
        <v/>
      </c>
      <c r="B31" s="37" t="str">
        <f>IF('Dépenses prévisionnelles'!B31="","",'Dépenses prévisionnelles'!B31)</f>
        <v/>
      </c>
      <c r="C31" s="38">
        <f>'Dépenses prévisionnelles'!D31</f>
        <v>0</v>
      </c>
      <c r="D31" s="39"/>
      <c r="E31" s="40">
        <v>0.6</v>
      </c>
      <c r="F31" s="41" t="str">
        <f>IF(B31="Acquisitions foncières",SUMIF($B$14:B31,"Acquisitions foncières",$C$14:C31),IF(B31="Investissements immatériels",SUMIF($B$14:B31,"Investissements immatériels",$C$14:C31),""))</f>
        <v/>
      </c>
      <c r="G31" s="41" t="str">
        <f>IF(AND(B31="Acquisitions foncières",F31&gt;'Dépenses prévisionnelles'!$J$5),"AC+",IF(AND(B31="Investissements immatériels",F31&gt;'Dépenses prévisionnelles'!$J$7),"IM+",IF(AND(B31="Acquisitions foncières",'Dépenses prévisionnelles'!$I$5="Ce montant dépasse le seuil de 10% du montant total des dépenses"),"AC",IF(AND(B31="Investissements immatériels",$I$7="Le montant des dépenses a été ajusté pours respecter le seuil de 20%"),"IM",""))))</f>
        <v/>
      </c>
      <c r="H31" s="38">
        <f>IF(OR(B31="Investissements matériels",AND(B31="Acquisitions foncières",'Dépenses prévisionnelles'!$I$5="seuil respecté"),AND(B31="Investissements immatériels",'Dépenses prévisionnelles'!$I$7="seuil respecté"),AND(B31="Acquisitions foncières",'Dépenses prévisionnelles'!$I$5="Ce montant dépasse le seuil de 10% du montant total des dépenses",C31&lt;'Dépenses prévisionnelles'!$J$5),AND(B31="Investissements immatériels",'Dépenses prévisionnelles'!$I$7="Le montant des dépenses a été ajusté pours respecter le seuil de 20%",'Répartition des financements'!C31&lt;'Dépenses prévisionnelles'!J24)),'Répartition des financements'!C31,IF('Répartition des financements'!B31="Acquisitions foncières",'Dépenses prévisionnelles'!$J$5,IF(B31="Investissements immatériels",'Dépenses prévisionnelles'!$J$7,0)))</f>
        <v>0</v>
      </c>
      <c r="I31" s="38">
        <f t="shared" si="0"/>
        <v>0</v>
      </c>
    </row>
    <row r="32" spans="1:13" x14ac:dyDescent="0.25">
      <c r="A32" s="37" t="str">
        <f>IF('Dépenses prévisionnelles'!A32="","",'Dépenses prévisionnelles'!A32)</f>
        <v/>
      </c>
      <c r="B32" s="37" t="str">
        <f>IF('Dépenses prévisionnelles'!B32="","",'Dépenses prévisionnelles'!B32)</f>
        <v/>
      </c>
      <c r="C32" s="38">
        <f>'Dépenses prévisionnelles'!D32</f>
        <v>0</v>
      </c>
      <c r="D32" s="39"/>
      <c r="E32" s="40">
        <v>0.6</v>
      </c>
      <c r="F32" s="41" t="str">
        <f>IF(B32="Acquisitions foncières",SUMIF($B$14:B32,"Acquisitions foncières",$C$14:C32),IF(B32="Investissements immatériels",SUMIF($B$14:B32,"Investissements immatériels",$C$14:C32),""))</f>
        <v/>
      </c>
      <c r="G32" s="41" t="str">
        <f>IF(AND(B32="Acquisitions foncières",F32&gt;'Dépenses prévisionnelles'!$J$5),"AC+",IF(AND(B32="Investissements immatériels",F32&gt;'Dépenses prévisionnelles'!$J$7),"IM+",IF(AND(B32="Acquisitions foncières",'Dépenses prévisionnelles'!$I$5="Ce montant dépasse le seuil de 10% du montant total des dépenses"),"AC",IF(AND(B32="Investissements immatériels",$I$7="Le montant des dépenses a été ajusté pours respecter le seuil de 20%"),"IM",""))))</f>
        <v/>
      </c>
      <c r="H32" s="38">
        <f>IF(OR(B32="Investissements matériels",AND(B32="Acquisitions foncières",'Dépenses prévisionnelles'!$I$5="seuil respecté"),AND(B32="Investissements immatériels",'Dépenses prévisionnelles'!$I$7="seuil respecté"),AND(B32="Acquisitions foncières",'Dépenses prévisionnelles'!$I$5="Ce montant dépasse le seuil de 10% du montant total des dépenses",C32&lt;'Dépenses prévisionnelles'!$J$5),AND(B32="Investissements immatériels",'Dépenses prévisionnelles'!$I$7="Le montant des dépenses a été ajusté pours respecter le seuil de 20%",'Répartition des financements'!C32&lt;'Dépenses prévisionnelles'!J25)),'Répartition des financements'!C32,IF('Répartition des financements'!B32="Acquisitions foncières",'Dépenses prévisionnelles'!$J$5,IF(B32="Investissements immatériels",'Dépenses prévisionnelles'!$J$7,0)))</f>
        <v>0</v>
      </c>
      <c r="I32" s="38">
        <f t="shared" si="0"/>
        <v>0</v>
      </c>
    </row>
    <row r="33" spans="1:9" x14ac:dyDescent="0.25">
      <c r="A33" s="37" t="str">
        <f>IF('Dépenses prévisionnelles'!A33="","",'Dépenses prévisionnelles'!A33)</f>
        <v/>
      </c>
      <c r="B33" s="37" t="str">
        <f>IF('Dépenses prévisionnelles'!B33="","",'Dépenses prévisionnelles'!B33)</f>
        <v/>
      </c>
      <c r="C33" s="38">
        <f>'Dépenses prévisionnelles'!D33</f>
        <v>0</v>
      </c>
      <c r="D33" s="39"/>
      <c r="E33" s="40">
        <v>0.6</v>
      </c>
      <c r="F33" s="41" t="str">
        <f>IF(B33="Acquisitions foncières",SUMIF($B$14:B33,"Acquisitions foncières",$C$14:C33),IF(B33="Investissements immatériels",SUMIF($B$14:B33,"Investissements immatériels",$C$14:C33),""))</f>
        <v/>
      </c>
      <c r="G33" s="41" t="str">
        <f>IF(AND(B33="Acquisitions foncières",F33&gt;'Dépenses prévisionnelles'!$J$5),"AC+",IF(AND(B33="Investissements immatériels",F33&gt;'Dépenses prévisionnelles'!$J$7),"IM+",IF(AND(B33="Acquisitions foncières",'Dépenses prévisionnelles'!$I$5="Ce montant dépasse le seuil de 10% du montant total des dépenses"),"AC",IF(AND(B33="Investissements immatériels",$I$7="Le montant des dépenses a été ajusté pours respecter le seuil de 20%"),"IM",""))))</f>
        <v/>
      </c>
      <c r="H33" s="38">
        <f>IF(OR(B33="Investissements matériels",AND(B33="Acquisitions foncières",'Dépenses prévisionnelles'!$I$5="seuil respecté"),AND(B33="Investissements immatériels",'Dépenses prévisionnelles'!$I$7="seuil respecté"),AND(B33="Acquisitions foncières",'Dépenses prévisionnelles'!$I$5="Ce montant dépasse le seuil de 10% du montant total des dépenses",C33&lt;'Dépenses prévisionnelles'!$J$5),AND(B33="Investissements immatériels",'Dépenses prévisionnelles'!$I$7="Le montant des dépenses a été ajusté pours respecter le seuil de 20%",'Répartition des financements'!C33&lt;'Dépenses prévisionnelles'!J26)),'Répartition des financements'!C33,IF('Répartition des financements'!B33="Acquisitions foncières",'Dépenses prévisionnelles'!$J$5,IF(B33="Investissements immatériels",'Dépenses prévisionnelles'!$J$7,0)))</f>
        <v>0</v>
      </c>
      <c r="I33" s="38">
        <f t="shared" si="0"/>
        <v>0</v>
      </c>
    </row>
    <row r="34" spans="1:9" x14ac:dyDescent="0.25">
      <c r="A34" s="37" t="str">
        <f>IF('Dépenses prévisionnelles'!A34="","",'Dépenses prévisionnelles'!A34)</f>
        <v/>
      </c>
      <c r="B34" s="37" t="str">
        <f>IF('Dépenses prévisionnelles'!B34="","",'Dépenses prévisionnelles'!B34)</f>
        <v/>
      </c>
      <c r="C34" s="38">
        <f>'Dépenses prévisionnelles'!D34</f>
        <v>0</v>
      </c>
      <c r="D34" s="39"/>
      <c r="E34" s="40">
        <v>0.6</v>
      </c>
      <c r="F34" s="41" t="str">
        <f>IF(B34="Acquisitions foncières",SUMIF($B$14:B34,"Acquisitions foncières",$C$14:C34),IF(B34="Investissements immatériels",SUMIF($B$14:B34,"Investissements immatériels",$C$14:C34),""))</f>
        <v/>
      </c>
      <c r="G34" s="41" t="str">
        <f>IF(AND(B34="Acquisitions foncières",F34&gt;'Dépenses prévisionnelles'!$J$5),"AC+",IF(AND(B34="Investissements immatériels",F34&gt;'Dépenses prévisionnelles'!$J$7),"IM+",IF(AND(B34="Acquisitions foncières",'Dépenses prévisionnelles'!$I$5="Ce montant dépasse le seuil de 10% du montant total des dépenses"),"AC",IF(AND(B34="Investissements immatériels",$I$7="Le montant des dépenses a été ajusté pours respecter le seuil de 20%"),"IM",""))))</f>
        <v/>
      </c>
      <c r="H34" s="38">
        <f>IF(OR(B34="Investissements matériels",AND(B34="Acquisitions foncières",'Dépenses prévisionnelles'!$I$5="seuil respecté"),AND(B34="Investissements immatériels",'Dépenses prévisionnelles'!$I$7="seuil respecté"),AND(B34="Acquisitions foncières",'Dépenses prévisionnelles'!$I$5="Ce montant dépasse le seuil de 10% du montant total des dépenses",C34&lt;'Dépenses prévisionnelles'!$J$5),AND(B34="Investissements immatériels",'Dépenses prévisionnelles'!$I$7="Le montant des dépenses a été ajusté pours respecter le seuil de 20%",'Répartition des financements'!C34&lt;'Dépenses prévisionnelles'!J27)),'Répartition des financements'!C34,IF('Répartition des financements'!B34="Acquisitions foncières",'Dépenses prévisionnelles'!$J$5,IF(B34="Investissements immatériels",'Dépenses prévisionnelles'!$J$7,0)))</f>
        <v>0</v>
      </c>
      <c r="I34" s="38">
        <f t="shared" si="0"/>
        <v>0</v>
      </c>
    </row>
    <row r="35" spans="1:9" x14ac:dyDescent="0.25">
      <c r="A35" s="37" t="str">
        <f>IF('Dépenses prévisionnelles'!A35="","",'Dépenses prévisionnelles'!A35)</f>
        <v/>
      </c>
      <c r="B35" s="37" t="str">
        <f>IF('Dépenses prévisionnelles'!B35="","",'Dépenses prévisionnelles'!B35)</f>
        <v/>
      </c>
      <c r="C35" s="38">
        <f>'Dépenses prévisionnelles'!D35</f>
        <v>0</v>
      </c>
      <c r="D35" s="39"/>
      <c r="E35" s="40">
        <v>0.6</v>
      </c>
      <c r="F35" s="41" t="str">
        <f>IF(B35="Acquisitions foncières",SUMIF($B$14:B35,"Acquisitions foncières",$C$14:C35),IF(B35="Investissements immatériels",SUMIF($B$14:B35,"Investissements immatériels",$C$14:C35),""))</f>
        <v/>
      </c>
      <c r="G35" s="41" t="str">
        <f>IF(AND(B35="Acquisitions foncières",F35&gt;'Dépenses prévisionnelles'!$J$5),"AC+",IF(AND(B35="Investissements immatériels",F35&gt;'Dépenses prévisionnelles'!$J$7),"IM+",IF(AND(B35="Acquisitions foncières",'Dépenses prévisionnelles'!$I$5="Ce montant dépasse le seuil de 10% du montant total des dépenses"),"AC",IF(AND(B35="Investissements immatériels",$I$7="Le montant des dépenses a été ajusté pours respecter le seuil de 20%"),"IM",""))))</f>
        <v/>
      </c>
      <c r="H35" s="38">
        <f>IF(OR(B35="Investissements matériels",AND(B35="Acquisitions foncières",'Dépenses prévisionnelles'!$I$5="seuil respecté"),AND(B35="Investissements immatériels",'Dépenses prévisionnelles'!$I$7="seuil respecté"),AND(B35="Acquisitions foncières",'Dépenses prévisionnelles'!$I$5="Ce montant dépasse le seuil de 10% du montant total des dépenses",C35&lt;'Dépenses prévisionnelles'!$J$5),AND(B35="Investissements immatériels",'Dépenses prévisionnelles'!$I$7="Le montant des dépenses a été ajusté pours respecter le seuil de 20%",'Répartition des financements'!C35&lt;'Dépenses prévisionnelles'!J28)),'Répartition des financements'!C35,IF('Répartition des financements'!B35="Acquisitions foncières",'Dépenses prévisionnelles'!$J$5,IF(B35="Investissements immatériels",'Dépenses prévisionnelles'!$J$7,0)))</f>
        <v>0</v>
      </c>
      <c r="I35" s="38">
        <f t="shared" si="0"/>
        <v>0</v>
      </c>
    </row>
    <row r="36" spans="1:9" x14ac:dyDescent="0.25">
      <c r="A36" s="37" t="str">
        <f>IF('Dépenses prévisionnelles'!A36="","",'Dépenses prévisionnelles'!A36)</f>
        <v/>
      </c>
      <c r="B36" s="37" t="str">
        <f>IF('Dépenses prévisionnelles'!B36="","",'Dépenses prévisionnelles'!B36)</f>
        <v/>
      </c>
      <c r="C36" s="38">
        <f>'Dépenses prévisionnelles'!D36</f>
        <v>0</v>
      </c>
      <c r="D36" s="39"/>
      <c r="E36" s="40">
        <v>0.6</v>
      </c>
      <c r="F36" s="41" t="str">
        <f>IF(B36="Acquisitions foncières",SUMIF($B$14:B36,"Acquisitions foncières",$C$14:C36),IF(B36="Investissements immatériels",SUMIF($B$14:B36,"Investissements immatériels",$C$14:C36),""))</f>
        <v/>
      </c>
      <c r="G36" s="41" t="str">
        <f>IF(AND(B36="Acquisitions foncières",F36&gt;'Dépenses prévisionnelles'!$J$5),"AC+",IF(AND(B36="Investissements immatériels",F36&gt;'Dépenses prévisionnelles'!$J$7),"IM+",IF(AND(B36="Acquisitions foncières",'Dépenses prévisionnelles'!$I$5="Ce montant dépasse le seuil de 10% du montant total des dépenses"),"AC",IF(AND(B36="Investissements immatériels",$I$7="Le montant des dépenses a été ajusté pours respecter le seuil de 20%"),"IM",""))))</f>
        <v/>
      </c>
      <c r="H36" s="38">
        <f>IF(OR(B36="Investissements matériels",AND(B36="Acquisitions foncières",'Dépenses prévisionnelles'!$I$5="seuil respecté"),AND(B36="Investissements immatériels",'Dépenses prévisionnelles'!$I$7="seuil respecté"),AND(B36="Acquisitions foncières",'Dépenses prévisionnelles'!$I$5="Ce montant dépasse le seuil de 10% du montant total des dépenses",C36&lt;'Dépenses prévisionnelles'!$J$5),AND(B36="Investissements immatériels",'Dépenses prévisionnelles'!$I$7="Le montant des dépenses a été ajusté pours respecter le seuil de 20%",'Répartition des financements'!C36&lt;'Dépenses prévisionnelles'!J29)),'Répartition des financements'!C36,IF('Répartition des financements'!B36="Acquisitions foncières",'Dépenses prévisionnelles'!$J$5,IF(B36="Investissements immatériels",'Dépenses prévisionnelles'!$J$7,0)))</f>
        <v>0</v>
      </c>
      <c r="I36" s="38">
        <f t="shared" si="0"/>
        <v>0</v>
      </c>
    </row>
    <row r="37" spans="1:9" x14ac:dyDescent="0.25">
      <c r="A37" s="37" t="str">
        <f>IF('Dépenses prévisionnelles'!A37="","",'Dépenses prévisionnelles'!A37)</f>
        <v/>
      </c>
      <c r="B37" s="37" t="str">
        <f>IF('Dépenses prévisionnelles'!B37="","",'Dépenses prévisionnelles'!B37)</f>
        <v/>
      </c>
      <c r="C37" s="38">
        <f>'Dépenses prévisionnelles'!D37</f>
        <v>0</v>
      </c>
      <c r="D37" s="39"/>
      <c r="E37" s="40">
        <v>0.6</v>
      </c>
      <c r="F37" s="41" t="str">
        <f>IF(B37="Acquisitions foncières",SUMIF($B$14:B37,"Acquisitions foncières",$C$14:C37),IF(B37="Investissements immatériels",SUMIF($B$14:B37,"Investissements immatériels",$C$14:C37),""))</f>
        <v/>
      </c>
      <c r="G37" s="41" t="str">
        <f>IF(AND(B37="Acquisitions foncières",F37&gt;'Dépenses prévisionnelles'!$J$5),"AC+",IF(AND(B37="Investissements immatériels",F37&gt;'Dépenses prévisionnelles'!$J$7),"IM+",IF(AND(B37="Acquisitions foncières",'Dépenses prévisionnelles'!$I$5="Ce montant dépasse le seuil de 10% du montant total des dépenses"),"AC",IF(AND(B37="Investissements immatériels",$I$7="Le montant des dépenses a été ajusté pours respecter le seuil de 20%"),"IM",""))))</f>
        <v/>
      </c>
      <c r="H37" s="38">
        <f>IF(OR(B37="Investissements matériels",AND(B37="Acquisitions foncières",'Dépenses prévisionnelles'!$I$5="seuil respecté"),AND(B37="Investissements immatériels",'Dépenses prévisionnelles'!$I$7="seuil respecté"),AND(B37="Acquisitions foncières",'Dépenses prévisionnelles'!$I$5="Ce montant dépasse le seuil de 10% du montant total des dépenses",C37&lt;'Dépenses prévisionnelles'!$J$5),AND(B37="Investissements immatériels",'Dépenses prévisionnelles'!$I$7="Le montant des dépenses a été ajusté pours respecter le seuil de 20%",'Répartition des financements'!C37&lt;'Dépenses prévisionnelles'!J30)),'Répartition des financements'!C37,IF('Répartition des financements'!B37="Acquisitions foncières",'Dépenses prévisionnelles'!$J$5,IF(B37="Investissements immatériels",'Dépenses prévisionnelles'!$J$7,0)))</f>
        <v>0</v>
      </c>
      <c r="I37" s="38">
        <f t="shared" si="0"/>
        <v>0</v>
      </c>
    </row>
    <row r="38" spans="1:9" x14ac:dyDescent="0.25">
      <c r="A38" s="37" t="str">
        <f>IF('Dépenses prévisionnelles'!A38="","",'Dépenses prévisionnelles'!A38)</f>
        <v/>
      </c>
      <c r="B38" s="37" t="str">
        <f>IF('Dépenses prévisionnelles'!B38="","",'Dépenses prévisionnelles'!B38)</f>
        <v/>
      </c>
      <c r="C38" s="38">
        <f>'Dépenses prévisionnelles'!D38</f>
        <v>0</v>
      </c>
      <c r="D38" s="39"/>
      <c r="E38" s="40">
        <v>0.6</v>
      </c>
      <c r="F38" s="41" t="str">
        <f>IF(B38="Acquisitions foncières",SUMIF($B$14:B38,"Acquisitions foncières",$C$14:C38),IF(B38="Investissements immatériels",SUMIF($B$14:B38,"Investissements immatériels",$C$14:C38),""))</f>
        <v/>
      </c>
      <c r="G38" s="41" t="str">
        <f>IF(AND(B38="Acquisitions foncières",F38&gt;'Dépenses prévisionnelles'!$J$5),"AC+",IF(AND(B38="Investissements immatériels",F38&gt;'Dépenses prévisionnelles'!$J$7),"IM+",IF(AND(B38="Acquisitions foncières",'Dépenses prévisionnelles'!$I$5="Ce montant dépasse le seuil de 10% du montant total des dépenses"),"AC",IF(AND(B38="Investissements immatériels",$I$7="Le montant des dépenses a été ajusté pours respecter le seuil de 20%"),"IM",""))))</f>
        <v/>
      </c>
      <c r="H38" s="38">
        <f>IF(OR(B38="Investissements matériels",AND(B38="Acquisitions foncières",'Dépenses prévisionnelles'!$I$5="seuil respecté"),AND(B38="Investissements immatériels",'Dépenses prévisionnelles'!$I$7="seuil respecté"),AND(B38="Acquisitions foncières",'Dépenses prévisionnelles'!$I$5="Ce montant dépasse le seuil de 10% du montant total des dépenses",C38&lt;'Dépenses prévisionnelles'!$J$5),AND(B38="Investissements immatériels",'Dépenses prévisionnelles'!$I$7="Le montant des dépenses a été ajusté pours respecter le seuil de 20%",'Répartition des financements'!C38&lt;'Dépenses prévisionnelles'!J31)),'Répartition des financements'!C38,IF('Répartition des financements'!B38="Acquisitions foncières",'Dépenses prévisionnelles'!$J$5,IF(B38="Investissements immatériels",'Dépenses prévisionnelles'!$J$7,0)))</f>
        <v>0</v>
      </c>
      <c r="I38" s="38">
        <f t="shared" si="0"/>
        <v>0</v>
      </c>
    </row>
    <row r="39" spans="1:9" x14ac:dyDescent="0.25">
      <c r="A39" s="37" t="str">
        <f>IF('Dépenses prévisionnelles'!A39="","",'Dépenses prévisionnelles'!A39)</f>
        <v/>
      </c>
      <c r="B39" s="37" t="str">
        <f>IF('Dépenses prévisionnelles'!B39="","",'Dépenses prévisionnelles'!B39)</f>
        <v/>
      </c>
      <c r="C39" s="38">
        <f>'Dépenses prévisionnelles'!D39</f>
        <v>0</v>
      </c>
      <c r="D39" s="39"/>
      <c r="E39" s="40">
        <v>0.6</v>
      </c>
      <c r="F39" s="41" t="str">
        <f>IF(B39="Acquisitions foncières",SUMIF($B$14:B39,"Acquisitions foncières",$C$14:C39),IF(B39="Investissements immatériels",SUMIF($B$14:B39,"Investissements immatériels",$C$14:C39),""))</f>
        <v/>
      </c>
      <c r="G39" s="41" t="str">
        <f>IF(AND(B39="Acquisitions foncières",F39&gt;'Dépenses prévisionnelles'!$J$5),"AC+",IF(AND(B39="Investissements immatériels",F39&gt;'Dépenses prévisionnelles'!$J$7),"IM+",IF(AND(B39="Acquisitions foncières",'Dépenses prévisionnelles'!$I$5="Ce montant dépasse le seuil de 10% du montant total des dépenses"),"AC",IF(AND(B39="Investissements immatériels",$I$7="Le montant des dépenses a été ajusté pours respecter le seuil de 20%"),"IM",""))))</f>
        <v/>
      </c>
      <c r="H39" s="38">
        <f>IF(OR(B39="Investissements matériels",AND(B39="Acquisitions foncières",'Dépenses prévisionnelles'!$I$5="seuil respecté"),AND(B39="Investissements immatériels",'Dépenses prévisionnelles'!$I$7="seuil respecté"),AND(B39="Acquisitions foncières",'Dépenses prévisionnelles'!$I$5="Ce montant dépasse le seuil de 10% du montant total des dépenses",C39&lt;'Dépenses prévisionnelles'!$J$5),AND(B39="Investissements immatériels",'Dépenses prévisionnelles'!$I$7="Le montant des dépenses a été ajusté pours respecter le seuil de 20%",'Répartition des financements'!C39&lt;'Dépenses prévisionnelles'!J32)),'Répartition des financements'!C39,IF('Répartition des financements'!B39="Acquisitions foncières",'Dépenses prévisionnelles'!$J$5,IF(B39="Investissements immatériels",'Dépenses prévisionnelles'!$J$7,0)))</f>
        <v>0</v>
      </c>
      <c r="I39" s="38">
        <f t="shared" si="0"/>
        <v>0</v>
      </c>
    </row>
    <row r="40" spans="1:9" x14ac:dyDescent="0.25">
      <c r="A40" s="37" t="str">
        <f>IF('Dépenses prévisionnelles'!A40="","",'Dépenses prévisionnelles'!A40)</f>
        <v/>
      </c>
      <c r="B40" s="37" t="str">
        <f>IF('Dépenses prévisionnelles'!B40="","",'Dépenses prévisionnelles'!B40)</f>
        <v/>
      </c>
      <c r="C40" s="38">
        <f>'Dépenses prévisionnelles'!D40</f>
        <v>0</v>
      </c>
      <c r="D40" s="39"/>
      <c r="E40" s="40">
        <v>0.6</v>
      </c>
      <c r="F40" s="41" t="str">
        <f>IF(B40="Acquisitions foncières",SUMIF($B$14:B40,"Acquisitions foncières",$C$14:C40),IF(B40="Investissements immatériels",SUMIF($B$14:B40,"Investissements immatériels",$C$14:C40),""))</f>
        <v/>
      </c>
      <c r="G40" s="41" t="str">
        <f>IF(AND(B40="Acquisitions foncières",F40&gt;'Dépenses prévisionnelles'!$J$5),"AC+",IF(AND(B40="Investissements immatériels",F40&gt;'Dépenses prévisionnelles'!$J$7),"IM+",IF(AND(B40="Acquisitions foncières",'Dépenses prévisionnelles'!$I$5="Ce montant dépasse le seuil de 10% du montant total des dépenses"),"AC",IF(AND(B40="Investissements immatériels",$I$7="Le montant des dépenses a été ajusté pours respecter le seuil de 20%"),"IM",""))))</f>
        <v/>
      </c>
      <c r="H40" s="38">
        <f>IF(OR(B40="Investissements matériels",AND(B40="Acquisitions foncières",'Dépenses prévisionnelles'!$I$5="seuil respecté"),AND(B40="Investissements immatériels",'Dépenses prévisionnelles'!$I$7="seuil respecté"),AND(B40="Acquisitions foncières",'Dépenses prévisionnelles'!$I$5="Ce montant dépasse le seuil de 10% du montant total des dépenses",C40&lt;'Dépenses prévisionnelles'!$J$5),AND(B40="Investissements immatériels",'Dépenses prévisionnelles'!$I$7="Le montant des dépenses a été ajusté pours respecter le seuil de 20%",'Répartition des financements'!C40&lt;'Dépenses prévisionnelles'!J33)),'Répartition des financements'!C40,IF('Répartition des financements'!B40="Acquisitions foncières",'Dépenses prévisionnelles'!$J$5,IF(B40="Investissements immatériels",'Dépenses prévisionnelles'!$J$7,0)))</f>
        <v>0</v>
      </c>
      <c r="I40" s="38">
        <f t="shared" si="0"/>
        <v>0</v>
      </c>
    </row>
    <row r="41" spans="1:9" x14ac:dyDescent="0.25">
      <c r="A41" s="37" t="str">
        <f>IF('Dépenses prévisionnelles'!A41="","",'Dépenses prévisionnelles'!A41)</f>
        <v/>
      </c>
      <c r="B41" s="37" t="str">
        <f>IF('Dépenses prévisionnelles'!B41="","",'Dépenses prévisionnelles'!B41)</f>
        <v/>
      </c>
      <c r="C41" s="38">
        <f>'Dépenses prévisionnelles'!D41</f>
        <v>0</v>
      </c>
      <c r="D41" s="39"/>
      <c r="E41" s="40">
        <v>0.6</v>
      </c>
      <c r="F41" s="41" t="str">
        <f>IF(B41="Acquisitions foncières",SUMIF($B$14:B41,"Acquisitions foncières",$C$14:C41),IF(B41="Investissements immatériels",SUMIF($B$14:B41,"Investissements immatériels",$C$14:C41),""))</f>
        <v/>
      </c>
      <c r="G41" s="41" t="str">
        <f>IF(AND(B41="Acquisitions foncières",F41&gt;'Dépenses prévisionnelles'!$J$5),"AC+",IF(AND(B41="Investissements immatériels",F41&gt;'Dépenses prévisionnelles'!$J$7),"IM+",IF(AND(B41="Acquisitions foncières",'Dépenses prévisionnelles'!$I$5="Ce montant dépasse le seuil de 10% du montant total des dépenses"),"AC",IF(AND(B41="Investissements immatériels",$I$7="Le montant des dépenses a été ajusté pours respecter le seuil de 20%"),"IM",""))))</f>
        <v/>
      </c>
      <c r="H41" s="38">
        <f>IF(OR(B41="Investissements matériels",AND(B41="Acquisitions foncières",'Dépenses prévisionnelles'!$I$5="seuil respecté"),AND(B41="Investissements immatériels",'Dépenses prévisionnelles'!$I$7="seuil respecté"),AND(B41="Acquisitions foncières",'Dépenses prévisionnelles'!$I$5="Ce montant dépasse le seuil de 10% du montant total des dépenses",C41&lt;'Dépenses prévisionnelles'!$J$5),AND(B41="Investissements immatériels",'Dépenses prévisionnelles'!$I$7="Le montant des dépenses a été ajusté pours respecter le seuil de 20%",'Répartition des financements'!C41&lt;'Dépenses prévisionnelles'!J34)),'Répartition des financements'!C41,IF('Répartition des financements'!B41="Acquisitions foncières",'Dépenses prévisionnelles'!$J$5,IF(B41="Investissements immatériels",'Dépenses prévisionnelles'!$J$7,0)))</f>
        <v>0</v>
      </c>
      <c r="I41" s="38">
        <f t="shared" si="0"/>
        <v>0</v>
      </c>
    </row>
    <row r="42" spans="1:9" x14ac:dyDescent="0.25">
      <c r="A42" s="37" t="str">
        <f>IF('Dépenses prévisionnelles'!A42="","",'Dépenses prévisionnelles'!A42)</f>
        <v/>
      </c>
      <c r="B42" s="37" t="str">
        <f>IF('Dépenses prévisionnelles'!B42="","",'Dépenses prévisionnelles'!B42)</f>
        <v/>
      </c>
      <c r="C42" s="38">
        <f>'Dépenses prévisionnelles'!D42</f>
        <v>0</v>
      </c>
      <c r="D42" s="39"/>
      <c r="E42" s="40">
        <v>0.6</v>
      </c>
      <c r="F42" s="41" t="str">
        <f>IF(B42="Acquisitions foncières",SUMIF($B$14:B42,"Acquisitions foncières",$C$14:C42),IF(B42="Investissements immatériels",SUMIF($B$14:B42,"Investissements immatériels",$C$14:C42),""))</f>
        <v/>
      </c>
      <c r="G42" s="41" t="str">
        <f>IF(AND(B42="Acquisitions foncières",F42&gt;'Dépenses prévisionnelles'!$J$5),"AC+",IF(AND(B42="Investissements immatériels",F42&gt;'Dépenses prévisionnelles'!$J$7),"IM+",IF(AND(B42="Acquisitions foncières",'Dépenses prévisionnelles'!$I$5="Ce montant dépasse le seuil de 10% du montant total des dépenses"),"AC",IF(AND(B42="Investissements immatériels",$I$7="Le montant des dépenses a été ajusté pours respecter le seuil de 20%"),"IM",""))))</f>
        <v/>
      </c>
      <c r="H42" s="38">
        <f>IF(OR(B42="Investissements matériels",AND(B42="Acquisitions foncières",'Dépenses prévisionnelles'!$I$5="seuil respecté"),AND(B42="Investissements immatériels",'Dépenses prévisionnelles'!$I$7="seuil respecté"),AND(B42="Acquisitions foncières",'Dépenses prévisionnelles'!$I$5="Ce montant dépasse le seuil de 10% du montant total des dépenses",C42&lt;'Dépenses prévisionnelles'!$J$5),AND(B42="Investissements immatériels",'Dépenses prévisionnelles'!$I$7="Le montant des dépenses a été ajusté pours respecter le seuil de 20%",'Répartition des financements'!C42&lt;'Dépenses prévisionnelles'!J35)),'Répartition des financements'!C42,IF('Répartition des financements'!B42="Acquisitions foncières",'Dépenses prévisionnelles'!$J$5,IF(B42="Investissements immatériels",'Dépenses prévisionnelles'!$J$7,0)))</f>
        <v>0</v>
      </c>
      <c r="I42" s="38">
        <f t="shared" si="0"/>
        <v>0</v>
      </c>
    </row>
    <row r="43" spans="1:9" x14ac:dyDescent="0.25">
      <c r="A43" s="37" t="str">
        <f>IF('Dépenses prévisionnelles'!A43="","",'Dépenses prévisionnelles'!A43)</f>
        <v/>
      </c>
      <c r="B43" s="37" t="str">
        <f>IF('Dépenses prévisionnelles'!B43="","",'Dépenses prévisionnelles'!B43)</f>
        <v/>
      </c>
      <c r="C43" s="38">
        <f>'Dépenses prévisionnelles'!D43</f>
        <v>0</v>
      </c>
      <c r="D43" s="39"/>
      <c r="E43" s="40">
        <v>0.6</v>
      </c>
      <c r="F43" s="41" t="str">
        <f>IF(B43="Acquisitions foncières",SUMIF($B$14:B43,"Acquisitions foncières",$C$14:C43),IF(B43="Investissements immatériels",SUMIF($B$14:B43,"Investissements immatériels",$C$14:C43),""))</f>
        <v/>
      </c>
      <c r="G43" s="41" t="str">
        <f>IF(AND(B43="Acquisitions foncières",F43&gt;'Dépenses prévisionnelles'!$J$5),"AC+",IF(AND(B43="Investissements immatériels",F43&gt;'Dépenses prévisionnelles'!$J$7),"IM+",IF(AND(B43="Acquisitions foncières",'Dépenses prévisionnelles'!$I$5="Ce montant dépasse le seuil de 10% du montant total des dépenses"),"AC",IF(AND(B43="Investissements immatériels",$I$7="Le montant des dépenses a été ajusté pours respecter le seuil de 20%"),"IM",""))))</f>
        <v/>
      </c>
      <c r="H43" s="38">
        <f>IF(OR(B43="Investissements matériels",AND(B43="Acquisitions foncières",'Dépenses prévisionnelles'!$I$5="seuil respecté"),AND(B43="Investissements immatériels",'Dépenses prévisionnelles'!$I$7="seuil respecté"),AND(B43="Acquisitions foncières",'Dépenses prévisionnelles'!$I$5="Ce montant dépasse le seuil de 10% du montant total des dépenses",C43&lt;'Dépenses prévisionnelles'!$J$5),AND(B43="Investissements immatériels",'Dépenses prévisionnelles'!$I$7="Le montant des dépenses a été ajusté pours respecter le seuil de 20%",'Répartition des financements'!C43&lt;'Dépenses prévisionnelles'!J36)),'Répartition des financements'!C43,IF('Répartition des financements'!B43="Acquisitions foncières",'Dépenses prévisionnelles'!$J$5,IF(B43="Investissements immatériels",'Dépenses prévisionnelles'!$J$7,0)))</f>
        <v>0</v>
      </c>
      <c r="I43" s="38">
        <f t="shared" si="0"/>
        <v>0</v>
      </c>
    </row>
    <row r="44" spans="1:9" x14ac:dyDescent="0.25">
      <c r="A44" s="37" t="str">
        <f>IF('Dépenses prévisionnelles'!A44="","",'Dépenses prévisionnelles'!A44)</f>
        <v/>
      </c>
      <c r="B44" s="37" t="str">
        <f>IF('Dépenses prévisionnelles'!B44="","",'Dépenses prévisionnelles'!B44)</f>
        <v/>
      </c>
      <c r="C44" s="38">
        <f>'Dépenses prévisionnelles'!D44</f>
        <v>0</v>
      </c>
      <c r="D44" s="39"/>
      <c r="E44" s="40">
        <v>0.6</v>
      </c>
      <c r="F44" s="41" t="str">
        <f>IF(B44="Acquisitions foncières",SUMIF($B$14:B44,"Acquisitions foncières",$C$14:C44),IF(B44="Investissements immatériels",SUMIF($B$14:B44,"Investissements immatériels",$C$14:C44),""))</f>
        <v/>
      </c>
      <c r="G44" s="41" t="str">
        <f>IF(AND(B44="Acquisitions foncières",F44&gt;'Dépenses prévisionnelles'!$J$5),"AC+",IF(AND(B44="Investissements immatériels",F44&gt;'Dépenses prévisionnelles'!$J$7),"IM+",IF(AND(B44="Acquisitions foncières",'Dépenses prévisionnelles'!$I$5="Ce montant dépasse le seuil de 10% du montant total des dépenses"),"AC",IF(AND(B44="Investissements immatériels",$I$7="Le montant des dépenses a été ajusté pours respecter le seuil de 20%"),"IM",""))))</f>
        <v/>
      </c>
      <c r="H44" s="38">
        <f>IF(OR(B44="Investissements matériels",AND(B44="Acquisitions foncières",'Dépenses prévisionnelles'!$I$5="seuil respecté"),AND(B44="Investissements immatériels",'Dépenses prévisionnelles'!$I$7="seuil respecté"),AND(B44="Acquisitions foncières",'Dépenses prévisionnelles'!$I$5="Ce montant dépasse le seuil de 10% du montant total des dépenses",C44&lt;'Dépenses prévisionnelles'!$J$5),AND(B44="Investissements immatériels",'Dépenses prévisionnelles'!$I$7="Le montant des dépenses a été ajusté pours respecter le seuil de 20%",'Répartition des financements'!C44&lt;'Dépenses prévisionnelles'!J37)),'Répartition des financements'!C44,IF('Répartition des financements'!B44="Acquisitions foncières",'Dépenses prévisionnelles'!$J$5,IF(B44="Investissements immatériels",'Dépenses prévisionnelles'!$J$7,0)))</f>
        <v>0</v>
      </c>
      <c r="I44" s="38">
        <f t="shared" si="0"/>
        <v>0</v>
      </c>
    </row>
    <row r="45" spans="1:9" x14ac:dyDescent="0.25">
      <c r="A45" s="37" t="str">
        <f>IF('Dépenses prévisionnelles'!A45="","",'Dépenses prévisionnelles'!A45)</f>
        <v/>
      </c>
      <c r="B45" s="37" t="str">
        <f>IF('Dépenses prévisionnelles'!B45="","",'Dépenses prévisionnelles'!B45)</f>
        <v/>
      </c>
      <c r="C45" s="38">
        <f>'Dépenses prévisionnelles'!D45</f>
        <v>0</v>
      </c>
      <c r="D45" s="39"/>
      <c r="E45" s="40">
        <v>0.6</v>
      </c>
      <c r="F45" s="41" t="str">
        <f>IF(B45="Acquisitions foncières",SUMIF($B$14:B45,"Acquisitions foncières",$C$14:C45),IF(B45="Investissements immatériels",SUMIF($B$14:B45,"Investissements immatériels",$C$14:C45),""))</f>
        <v/>
      </c>
      <c r="G45" s="41" t="str">
        <f>IF(AND(B45="Acquisitions foncières",F45&gt;'Dépenses prévisionnelles'!$J$5),"AC+",IF(AND(B45="Investissements immatériels",F45&gt;'Dépenses prévisionnelles'!$J$7),"IM+",IF(AND(B45="Acquisitions foncières",'Dépenses prévisionnelles'!$I$5="Ce montant dépasse le seuil de 10% du montant total des dépenses"),"AC",IF(AND(B45="Investissements immatériels",$I$7="Le montant des dépenses a été ajusté pours respecter le seuil de 20%"),"IM",""))))</f>
        <v/>
      </c>
      <c r="H45" s="38">
        <f>IF(OR(B45="Investissements matériels",AND(B45="Acquisitions foncières",'Dépenses prévisionnelles'!$I$5="seuil respecté"),AND(B45="Investissements immatériels",'Dépenses prévisionnelles'!$I$7="seuil respecté"),AND(B45="Acquisitions foncières",'Dépenses prévisionnelles'!$I$5="Ce montant dépasse le seuil de 10% du montant total des dépenses",C45&lt;'Dépenses prévisionnelles'!$J$5),AND(B45="Investissements immatériels",'Dépenses prévisionnelles'!$I$7="Le montant des dépenses a été ajusté pours respecter le seuil de 20%",'Répartition des financements'!C45&lt;'Dépenses prévisionnelles'!J38)),'Répartition des financements'!C45,IF('Répartition des financements'!B45="Acquisitions foncières",'Dépenses prévisionnelles'!$J$5,IF(B45="Investissements immatériels",'Dépenses prévisionnelles'!$J$7,0)))</f>
        <v>0</v>
      </c>
      <c r="I45" s="38">
        <f t="shared" si="0"/>
        <v>0</v>
      </c>
    </row>
    <row r="46" spans="1:9" x14ac:dyDescent="0.25">
      <c r="A46" s="37" t="str">
        <f>IF('Dépenses prévisionnelles'!A46="","",'Dépenses prévisionnelles'!A46)</f>
        <v/>
      </c>
      <c r="B46" s="37" t="str">
        <f>IF('Dépenses prévisionnelles'!B46="","",'Dépenses prévisionnelles'!B46)</f>
        <v/>
      </c>
      <c r="C46" s="38">
        <f>'Dépenses prévisionnelles'!D46</f>
        <v>0</v>
      </c>
      <c r="D46" s="39"/>
      <c r="E46" s="40">
        <v>0.6</v>
      </c>
      <c r="F46" s="41" t="str">
        <f>IF(B46="Acquisitions foncières",SUMIF($B$14:B46,"Acquisitions foncières",$C$14:C46),IF(B46="Investissements immatériels",SUMIF($B$14:B46,"Investissements immatériels",$C$14:C46),""))</f>
        <v/>
      </c>
      <c r="G46" s="41" t="str">
        <f>IF(AND(B46="Acquisitions foncières",F46&gt;'Dépenses prévisionnelles'!$J$5),"AC+",IF(AND(B46="Investissements immatériels",F46&gt;'Dépenses prévisionnelles'!$J$7),"IM+",IF(AND(B46="Acquisitions foncières",'Dépenses prévisionnelles'!$I$5="Ce montant dépasse le seuil de 10% du montant total des dépenses"),"AC",IF(AND(B46="Investissements immatériels",$I$7="Le montant des dépenses a été ajusté pours respecter le seuil de 20%"),"IM",""))))</f>
        <v/>
      </c>
      <c r="H46" s="38">
        <f>IF(OR(B46="Investissements matériels",AND(B46="Acquisitions foncières",'Dépenses prévisionnelles'!$I$5="seuil respecté"),AND(B46="Investissements immatériels",'Dépenses prévisionnelles'!$I$7="seuil respecté"),AND(B46="Acquisitions foncières",'Dépenses prévisionnelles'!$I$5="Ce montant dépasse le seuil de 10% du montant total des dépenses",C46&lt;'Dépenses prévisionnelles'!$J$5),AND(B46="Investissements immatériels",'Dépenses prévisionnelles'!$I$7="Le montant des dépenses a été ajusté pours respecter le seuil de 20%",'Répartition des financements'!C46&lt;'Dépenses prévisionnelles'!J39)),'Répartition des financements'!C46,IF('Répartition des financements'!B46="Acquisitions foncières",'Dépenses prévisionnelles'!$J$5,IF(B46="Investissements immatériels",'Dépenses prévisionnelles'!$J$7,0)))</f>
        <v>0</v>
      </c>
      <c r="I46" s="38">
        <f t="shared" si="0"/>
        <v>0</v>
      </c>
    </row>
    <row r="47" spans="1:9" x14ac:dyDescent="0.25">
      <c r="A47" s="37" t="str">
        <f>IF('Dépenses prévisionnelles'!A47="","",'Dépenses prévisionnelles'!A47)</f>
        <v/>
      </c>
      <c r="B47" s="37" t="str">
        <f>IF('Dépenses prévisionnelles'!B47="","",'Dépenses prévisionnelles'!B47)</f>
        <v/>
      </c>
      <c r="C47" s="38">
        <f>'Dépenses prévisionnelles'!D47</f>
        <v>0</v>
      </c>
      <c r="D47" s="39"/>
      <c r="E47" s="40">
        <v>0.6</v>
      </c>
      <c r="F47" s="41" t="str">
        <f>IF(B47="Acquisitions foncières",SUMIF($B$14:B47,"Acquisitions foncières",$C$14:C47),IF(B47="Investissements immatériels",SUMIF($B$14:B47,"Investissements immatériels",$C$14:C47),""))</f>
        <v/>
      </c>
      <c r="G47" s="41" t="str">
        <f>IF(AND(B47="Acquisitions foncières",F47&gt;'Dépenses prévisionnelles'!$J$5),"AC+",IF(AND(B47="Investissements immatériels",F47&gt;'Dépenses prévisionnelles'!$J$7),"IM+",IF(AND(B47="Acquisitions foncières",'Dépenses prévisionnelles'!$I$5="Ce montant dépasse le seuil de 10% du montant total des dépenses"),"AC",IF(AND(B47="Investissements immatériels",$I$7="Le montant des dépenses a été ajusté pours respecter le seuil de 20%"),"IM",""))))</f>
        <v/>
      </c>
      <c r="H47" s="38">
        <f>IF(OR(B47="Investissements matériels",AND(B47="Acquisitions foncières",'Dépenses prévisionnelles'!$I$5="seuil respecté"),AND(B47="Investissements immatériels",'Dépenses prévisionnelles'!$I$7="seuil respecté"),AND(B47="Acquisitions foncières",'Dépenses prévisionnelles'!$I$5="Ce montant dépasse le seuil de 10% du montant total des dépenses",C47&lt;'Dépenses prévisionnelles'!$J$5),AND(B47="Investissements immatériels",'Dépenses prévisionnelles'!$I$7="Le montant des dépenses a été ajusté pours respecter le seuil de 20%",'Répartition des financements'!C47&lt;'Dépenses prévisionnelles'!J40)),'Répartition des financements'!C47,IF('Répartition des financements'!B47="Acquisitions foncières",'Dépenses prévisionnelles'!$J$5,IF(B47="Investissements immatériels",'Dépenses prévisionnelles'!$J$7,0)))</f>
        <v>0</v>
      </c>
      <c r="I47" s="38">
        <f t="shared" si="0"/>
        <v>0</v>
      </c>
    </row>
    <row r="48" spans="1:9" x14ac:dyDescent="0.25">
      <c r="A48" s="37" t="str">
        <f>IF('Dépenses prévisionnelles'!A48="","",'Dépenses prévisionnelles'!A48)</f>
        <v/>
      </c>
      <c r="B48" s="37" t="str">
        <f>IF('Dépenses prévisionnelles'!B48="","",'Dépenses prévisionnelles'!B48)</f>
        <v/>
      </c>
      <c r="C48" s="38">
        <f>'Dépenses prévisionnelles'!D48</f>
        <v>0</v>
      </c>
      <c r="D48" s="39"/>
      <c r="E48" s="40">
        <v>0.6</v>
      </c>
      <c r="F48" s="41" t="str">
        <f>IF(B48="Acquisitions foncières",SUMIF($B$14:B48,"Acquisitions foncières",$C$14:C48),IF(B48="Investissements immatériels",SUMIF($B$14:B48,"Investissements immatériels",$C$14:C48),""))</f>
        <v/>
      </c>
      <c r="G48" s="41" t="str">
        <f>IF(AND(B48="Acquisitions foncières",F48&gt;'Dépenses prévisionnelles'!$J$5),"AC+",IF(AND(B48="Investissements immatériels",F48&gt;'Dépenses prévisionnelles'!$J$7),"IM+",IF(AND(B48="Acquisitions foncières",'Dépenses prévisionnelles'!$I$5="Ce montant dépasse le seuil de 10% du montant total des dépenses"),"AC",IF(AND(B48="Investissements immatériels",$I$7="Le montant des dépenses a été ajusté pours respecter le seuil de 20%"),"IM",""))))</f>
        <v/>
      </c>
      <c r="H48" s="38">
        <f>IF(OR(B48="Investissements matériels",AND(B48="Acquisitions foncières",'Dépenses prévisionnelles'!$I$5="seuil respecté"),AND(B48="Investissements immatériels",'Dépenses prévisionnelles'!$I$7="seuil respecté"),AND(B48="Acquisitions foncières",'Dépenses prévisionnelles'!$I$5="Ce montant dépasse le seuil de 10% du montant total des dépenses",C48&lt;'Dépenses prévisionnelles'!$J$5),AND(B48="Investissements immatériels",'Dépenses prévisionnelles'!$I$7="Le montant des dépenses a été ajusté pours respecter le seuil de 20%",'Répartition des financements'!C48&lt;'Dépenses prévisionnelles'!J41)),'Répartition des financements'!C48,IF('Répartition des financements'!B48="Acquisitions foncières",'Dépenses prévisionnelles'!$J$5,IF(B48="Investissements immatériels",'Dépenses prévisionnelles'!$J$7,0)))</f>
        <v>0</v>
      </c>
      <c r="I48" s="38">
        <f t="shared" si="0"/>
        <v>0</v>
      </c>
    </row>
    <row r="49" spans="1:9" x14ac:dyDescent="0.25">
      <c r="A49" s="37" t="str">
        <f>IF('Dépenses prévisionnelles'!A49="","",'Dépenses prévisionnelles'!A49)</f>
        <v/>
      </c>
      <c r="B49" s="37" t="str">
        <f>IF('Dépenses prévisionnelles'!B49="","",'Dépenses prévisionnelles'!B49)</f>
        <v/>
      </c>
      <c r="C49" s="38">
        <f>'Dépenses prévisionnelles'!D49</f>
        <v>0</v>
      </c>
      <c r="D49" s="39"/>
      <c r="E49" s="40">
        <v>0.6</v>
      </c>
      <c r="F49" s="41" t="str">
        <f>IF(B49="Acquisitions foncières",SUMIF($B$14:B49,"Acquisitions foncières",$C$14:C49),IF(B49="Investissements immatériels",SUMIF($B$14:B49,"Investissements immatériels",$C$14:C49),""))</f>
        <v/>
      </c>
      <c r="G49" s="41" t="str">
        <f>IF(AND(B49="Acquisitions foncières",F49&gt;'Dépenses prévisionnelles'!$J$5),"AC+",IF(AND(B49="Investissements immatériels",F49&gt;'Dépenses prévisionnelles'!$J$7),"IM+",IF(AND(B49="Acquisitions foncières",'Dépenses prévisionnelles'!$I$5="Ce montant dépasse le seuil de 10% du montant total des dépenses"),"AC",IF(AND(B49="Investissements immatériels",$I$7="Le montant des dépenses a été ajusté pours respecter le seuil de 20%"),"IM",""))))</f>
        <v/>
      </c>
      <c r="H49" s="38">
        <f>IF(OR(B49="Investissements matériels",AND(B49="Acquisitions foncières",'Dépenses prévisionnelles'!$I$5="seuil respecté"),AND(B49="Investissements immatériels",'Dépenses prévisionnelles'!$I$7="seuil respecté"),AND(B49="Acquisitions foncières",'Dépenses prévisionnelles'!$I$5="Ce montant dépasse le seuil de 10% du montant total des dépenses",C49&lt;'Dépenses prévisionnelles'!$J$5),AND(B49="Investissements immatériels",'Dépenses prévisionnelles'!$I$7="Le montant des dépenses a été ajusté pours respecter le seuil de 20%",'Répartition des financements'!C49&lt;'Dépenses prévisionnelles'!J42)),'Répartition des financements'!C49,IF('Répartition des financements'!B49="Acquisitions foncières",'Dépenses prévisionnelles'!$J$5,IF(B49="Investissements immatériels",'Dépenses prévisionnelles'!$J$7,0)))</f>
        <v>0</v>
      </c>
      <c r="I49" s="38">
        <f t="shared" si="0"/>
        <v>0</v>
      </c>
    </row>
    <row r="50" spans="1:9" x14ac:dyDescent="0.25">
      <c r="A50" s="37" t="str">
        <f>IF('Dépenses prévisionnelles'!A50="","",'Dépenses prévisionnelles'!A50)</f>
        <v/>
      </c>
      <c r="B50" s="37" t="str">
        <f>IF('Dépenses prévisionnelles'!B50="","",'Dépenses prévisionnelles'!B50)</f>
        <v/>
      </c>
      <c r="C50" s="38">
        <f>'Dépenses prévisionnelles'!D50</f>
        <v>0</v>
      </c>
      <c r="D50" s="39"/>
      <c r="E50" s="40">
        <v>0.6</v>
      </c>
      <c r="F50" s="41" t="str">
        <f>IF(B50="Acquisitions foncières",SUMIF($B$14:B50,"Acquisitions foncières",$C$14:C50),IF(B50="Investissements immatériels",SUMIF($B$14:B50,"Investissements immatériels",$C$14:C50),""))</f>
        <v/>
      </c>
      <c r="G50" s="41" t="str">
        <f>IF(AND(B50="Acquisitions foncières",F50&gt;'Dépenses prévisionnelles'!$J$5),"AC+",IF(AND(B50="Investissements immatériels",F50&gt;'Dépenses prévisionnelles'!$J$7),"IM+",IF(AND(B50="Acquisitions foncières",'Dépenses prévisionnelles'!$I$5="Ce montant dépasse le seuil de 10% du montant total des dépenses"),"AC",IF(AND(B50="Investissements immatériels",$I$7="Le montant des dépenses a été ajusté pours respecter le seuil de 20%"),"IM",""))))</f>
        <v/>
      </c>
      <c r="H50" s="38">
        <f>IF(OR(B50="Investissements matériels",AND(B50="Acquisitions foncières",'Dépenses prévisionnelles'!$I$5="seuil respecté"),AND(B50="Investissements immatériels",'Dépenses prévisionnelles'!$I$7="seuil respecté"),AND(B50="Acquisitions foncières",'Dépenses prévisionnelles'!$I$5="Ce montant dépasse le seuil de 10% du montant total des dépenses",C50&lt;'Dépenses prévisionnelles'!$J$5),AND(B50="Investissements immatériels",'Dépenses prévisionnelles'!$I$7="Le montant des dépenses a été ajusté pours respecter le seuil de 20%",'Répartition des financements'!C50&lt;'Dépenses prévisionnelles'!J43)),'Répartition des financements'!C50,IF('Répartition des financements'!B50="Acquisitions foncières",'Dépenses prévisionnelles'!$J$5,IF(B50="Investissements immatériels",'Dépenses prévisionnelles'!$J$7,0)))</f>
        <v>0</v>
      </c>
      <c r="I50" s="38">
        <f t="shared" si="0"/>
        <v>0</v>
      </c>
    </row>
    <row r="51" spans="1:9" x14ac:dyDescent="0.25">
      <c r="A51" s="37" t="str">
        <f>IF('Dépenses prévisionnelles'!A51="","",'Dépenses prévisionnelles'!A51)</f>
        <v/>
      </c>
      <c r="B51" s="37" t="str">
        <f>IF('Dépenses prévisionnelles'!B51="","",'Dépenses prévisionnelles'!B51)</f>
        <v/>
      </c>
      <c r="C51" s="38">
        <f>'Dépenses prévisionnelles'!D51</f>
        <v>0</v>
      </c>
      <c r="D51" s="39"/>
      <c r="E51" s="40">
        <v>0.6</v>
      </c>
      <c r="F51" s="41" t="str">
        <f>IF(B51="Acquisitions foncières",SUMIF($B$14:B51,"Acquisitions foncières",$C$14:C51),IF(B51="Investissements immatériels",SUMIF($B$14:B51,"Investissements immatériels",$C$14:C51),""))</f>
        <v/>
      </c>
      <c r="G51" s="41" t="str">
        <f>IF(AND(B51="Acquisitions foncières",F51&gt;'Dépenses prévisionnelles'!$J$5),"AC+",IF(AND(B51="Investissements immatériels",F51&gt;'Dépenses prévisionnelles'!$J$7),"IM+",IF(AND(B51="Acquisitions foncières",'Dépenses prévisionnelles'!$I$5="Ce montant dépasse le seuil de 10% du montant total des dépenses"),"AC",IF(AND(B51="Investissements immatériels",$I$7="Le montant des dépenses a été ajusté pours respecter le seuil de 20%"),"IM",""))))</f>
        <v/>
      </c>
      <c r="H51" s="38">
        <f>IF(OR(B51="Investissements matériels",AND(B51="Acquisitions foncières",'Dépenses prévisionnelles'!$I$5="seuil respecté"),AND(B51="Investissements immatériels",'Dépenses prévisionnelles'!$I$7="seuil respecté"),AND(B51="Acquisitions foncières",'Dépenses prévisionnelles'!$I$5="Ce montant dépasse le seuil de 10% du montant total des dépenses",C51&lt;'Dépenses prévisionnelles'!$J$5),AND(B51="Investissements immatériels",'Dépenses prévisionnelles'!$I$7="Le montant des dépenses a été ajusté pours respecter le seuil de 20%",'Répartition des financements'!C51&lt;'Dépenses prévisionnelles'!J44)),'Répartition des financements'!C51,IF('Répartition des financements'!B51="Acquisitions foncières",'Dépenses prévisionnelles'!$J$5,IF(B51="Investissements immatériels",'Dépenses prévisionnelles'!$J$7,0)))</f>
        <v>0</v>
      </c>
      <c r="I51" s="38">
        <f t="shared" si="0"/>
        <v>0</v>
      </c>
    </row>
    <row r="52" spans="1:9" x14ac:dyDescent="0.25">
      <c r="A52" s="37" t="str">
        <f>IF('Dépenses prévisionnelles'!A52="","",'Dépenses prévisionnelles'!A52)</f>
        <v/>
      </c>
      <c r="B52" s="37" t="str">
        <f>IF('Dépenses prévisionnelles'!B52="","",'Dépenses prévisionnelles'!B52)</f>
        <v/>
      </c>
      <c r="C52" s="38">
        <f>'Dépenses prévisionnelles'!D52</f>
        <v>0</v>
      </c>
      <c r="D52" s="39"/>
      <c r="E52" s="40">
        <v>0.6</v>
      </c>
      <c r="F52" s="41" t="str">
        <f>IF(B52="Acquisitions foncières",SUMIF($B$14:B52,"Acquisitions foncières",$C$14:C52),IF(B52="Investissements immatériels",SUMIF($B$14:B52,"Investissements immatériels",$C$14:C52),""))</f>
        <v/>
      </c>
      <c r="G52" s="41" t="str">
        <f>IF(AND(B52="Acquisitions foncières",F52&gt;'Dépenses prévisionnelles'!$J$5),"AC+",IF(AND(B52="Investissements immatériels",F52&gt;'Dépenses prévisionnelles'!$J$7),"IM+",IF(AND(B52="Acquisitions foncières",'Dépenses prévisionnelles'!$I$5="Ce montant dépasse le seuil de 10% du montant total des dépenses"),"AC",IF(AND(B52="Investissements immatériels",$I$7="Le montant des dépenses a été ajusté pours respecter le seuil de 20%"),"IM",""))))</f>
        <v/>
      </c>
      <c r="H52" s="38">
        <f>IF(OR(B52="Investissements matériels",AND(B52="Acquisitions foncières",'Dépenses prévisionnelles'!$I$5="seuil respecté"),AND(B52="Investissements immatériels",'Dépenses prévisionnelles'!$I$7="seuil respecté"),AND(B52="Acquisitions foncières",'Dépenses prévisionnelles'!$I$5="Ce montant dépasse le seuil de 10% du montant total des dépenses",C52&lt;'Dépenses prévisionnelles'!$J$5),AND(B52="Investissements immatériels",'Dépenses prévisionnelles'!$I$7="Le montant des dépenses a été ajusté pours respecter le seuil de 20%",'Répartition des financements'!C52&lt;'Dépenses prévisionnelles'!J45)),'Répartition des financements'!C52,IF('Répartition des financements'!B52="Acquisitions foncières",'Dépenses prévisionnelles'!$J$5,IF(B52="Investissements immatériels",'Dépenses prévisionnelles'!$J$7,0)))</f>
        <v>0</v>
      </c>
      <c r="I52" s="38">
        <f t="shared" si="0"/>
        <v>0</v>
      </c>
    </row>
    <row r="53" spans="1:9" x14ac:dyDescent="0.25">
      <c r="A53" s="37" t="str">
        <f>IF('Dépenses prévisionnelles'!A53="","",'Dépenses prévisionnelles'!A53)</f>
        <v/>
      </c>
      <c r="B53" s="37" t="str">
        <f>IF('Dépenses prévisionnelles'!B53="","",'Dépenses prévisionnelles'!B53)</f>
        <v/>
      </c>
      <c r="C53" s="38">
        <f>'Dépenses prévisionnelles'!D53</f>
        <v>0</v>
      </c>
      <c r="D53" s="39"/>
      <c r="E53" s="40">
        <v>0.6</v>
      </c>
      <c r="F53" s="41" t="str">
        <f>IF(B53="Acquisitions foncières",SUMIF($B$14:B53,"Acquisitions foncières",$C$14:C53),IF(B53="Investissements immatériels",SUMIF($B$14:B53,"Investissements immatériels",$C$14:C53),""))</f>
        <v/>
      </c>
      <c r="G53" s="41" t="str">
        <f>IF(AND(B53="Acquisitions foncières",F53&gt;'Dépenses prévisionnelles'!$J$5),"AC+",IF(AND(B53="Investissements immatériels",F53&gt;'Dépenses prévisionnelles'!$J$7),"IM+",IF(AND(B53="Acquisitions foncières",'Dépenses prévisionnelles'!$I$5="Ce montant dépasse le seuil de 10% du montant total des dépenses"),"AC",IF(AND(B53="Investissements immatériels",$I$7="Le montant des dépenses a été ajusté pours respecter le seuil de 20%"),"IM",""))))</f>
        <v/>
      </c>
      <c r="H53" s="38">
        <f>IF(OR(B53="Investissements matériels",AND(B53="Acquisitions foncières",'Dépenses prévisionnelles'!$I$5="seuil respecté"),AND(B53="Investissements immatériels",'Dépenses prévisionnelles'!$I$7="seuil respecté"),AND(B53="Acquisitions foncières",'Dépenses prévisionnelles'!$I$5="Ce montant dépasse le seuil de 10% du montant total des dépenses",C53&lt;'Dépenses prévisionnelles'!$J$5),AND(B53="Investissements immatériels",'Dépenses prévisionnelles'!$I$7="Le montant des dépenses a été ajusté pours respecter le seuil de 20%",'Répartition des financements'!C53&lt;'Dépenses prévisionnelles'!J46)),'Répartition des financements'!C53,IF('Répartition des financements'!B53="Acquisitions foncières",'Dépenses prévisionnelles'!$J$5,IF(B53="Investissements immatériels",'Dépenses prévisionnelles'!$J$7,0)))</f>
        <v>0</v>
      </c>
      <c r="I53" s="38">
        <f t="shared" si="0"/>
        <v>0</v>
      </c>
    </row>
    <row r="54" spans="1:9" x14ac:dyDescent="0.25">
      <c r="A54" s="37" t="str">
        <f>IF('Dépenses prévisionnelles'!A54="","",'Dépenses prévisionnelles'!A54)</f>
        <v/>
      </c>
      <c r="B54" s="37" t="str">
        <f>IF('Dépenses prévisionnelles'!B54="","",'Dépenses prévisionnelles'!B54)</f>
        <v/>
      </c>
      <c r="C54" s="38">
        <f>'Dépenses prévisionnelles'!D54</f>
        <v>0</v>
      </c>
      <c r="D54" s="39"/>
      <c r="E54" s="40">
        <v>0.6</v>
      </c>
      <c r="F54" s="41" t="str">
        <f>IF(B54="Acquisitions foncières",SUMIF($B$14:B54,"Acquisitions foncières",$C$14:C54),IF(B54="Investissements immatériels",SUMIF($B$14:B54,"Investissements immatériels",$C$14:C54),""))</f>
        <v/>
      </c>
      <c r="G54" s="41" t="str">
        <f>IF(AND(B54="Acquisitions foncières",F54&gt;'Dépenses prévisionnelles'!$J$5),"AC+",IF(AND(B54="Investissements immatériels",F54&gt;'Dépenses prévisionnelles'!$J$7),"IM+",IF(AND(B54="Acquisitions foncières",'Dépenses prévisionnelles'!$I$5="Ce montant dépasse le seuil de 10% du montant total des dépenses"),"AC",IF(AND(B54="Investissements immatériels",$I$7="Le montant des dépenses a été ajusté pours respecter le seuil de 20%"),"IM",""))))</f>
        <v/>
      </c>
      <c r="H54" s="38">
        <f>IF(OR(B54="Investissements matériels",AND(B54="Acquisitions foncières",'Dépenses prévisionnelles'!$I$5="seuil respecté"),AND(B54="Investissements immatériels",'Dépenses prévisionnelles'!$I$7="seuil respecté"),AND(B54="Acquisitions foncières",'Dépenses prévisionnelles'!$I$5="Ce montant dépasse le seuil de 10% du montant total des dépenses",C54&lt;'Dépenses prévisionnelles'!$J$5),AND(B54="Investissements immatériels",'Dépenses prévisionnelles'!$I$7="Le montant des dépenses a été ajusté pours respecter le seuil de 20%",'Répartition des financements'!C54&lt;'Dépenses prévisionnelles'!J47)),'Répartition des financements'!C54,IF('Répartition des financements'!B54="Acquisitions foncières",'Dépenses prévisionnelles'!$J$5,IF(B54="Investissements immatériels",'Dépenses prévisionnelles'!$J$7,0)))</f>
        <v>0</v>
      </c>
      <c r="I54" s="38">
        <f t="shared" si="0"/>
        <v>0</v>
      </c>
    </row>
    <row r="55" spans="1:9" x14ac:dyDescent="0.25">
      <c r="A55" s="37" t="str">
        <f>IF('Dépenses prévisionnelles'!A55="","",'Dépenses prévisionnelles'!A55)</f>
        <v/>
      </c>
      <c r="B55" s="37" t="str">
        <f>IF('Dépenses prévisionnelles'!B55="","",'Dépenses prévisionnelles'!B55)</f>
        <v/>
      </c>
      <c r="C55" s="38">
        <f>'Dépenses prévisionnelles'!D55</f>
        <v>0</v>
      </c>
      <c r="D55" s="39"/>
      <c r="E55" s="40">
        <v>0.6</v>
      </c>
      <c r="F55" s="41" t="str">
        <f>IF(B55="Acquisitions foncières",SUMIF($B$14:B55,"Acquisitions foncières",$C$14:C55),IF(B55="Investissements immatériels",SUMIF($B$14:B55,"Investissements immatériels",$C$14:C55),""))</f>
        <v/>
      </c>
      <c r="G55" s="41" t="str">
        <f>IF(AND(B55="Acquisitions foncières",F55&gt;'Dépenses prévisionnelles'!$J$5),"AC+",IF(AND(B55="Investissements immatériels",F55&gt;'Dépenses prévisionnelles'!$J$7),"IM+",IF(AND(B55="Acquisitions foncières",'Dépenses prévisionnelles'!$I$5="Ce montant dépasse le seuil de 10% du montant total des dépenses"),"AC",IF(AND(B55="Investissements immatériels",$I$7="Le montant des dépenses a été ajusté pours respecter le seuil de 20%"),"IM",""))))</f>
        <v/>
      </c>
      <c r="H55" s="38">
        <f>IF(OR(B55="Investissements matériels",AND(B55="Acquisitions foncières",'Dépenses prévisionnelles'!$I$5="seuil respecté"),AND(B55="Investissements immatériels",'Dépenses prévisionnelles'!$I$7="seuil respecté"),AND(B55="Acquisitions foncières",'Dépenses prévisionnelles'!$I$5="Ce montant dépasse le seuil de 10% du montant total des dépenses",C55&lt;'Dépenses prévisionnelles'!$J$5),AND(B55="Investissements immatériels",'Dépenses prévisionnelles'!$I$7="Le montant des dépenses a été ajusté pours respecter le seuil de 20%",'Répartition des financements'!C55&lt;'Dépenses prévisionnelles'!J48)),'Répartition des financements'!C55,IF('Répartition des financements'!B55="Acquisitions foncières",'Dépenses prévisionnelles'!$J$5,IF(B55="Investissements immatériels",'Dépenses prévisionnelles'!$J$7,0)))</f>
        <v>0</v>
      </c>
      <c r="I55" s="38">
        <f t="shared" si="0"/>
        <v>0</v>
      </c>
    </row>
    <row r="56" spans="1:9" x14ac:dyDescent="0.25">
      <c r="A56" s="37" t="str">
        <f>IF('Dépenses prévisionnelles'!A56="","",'Dépenses prévisionnelles'!A56)</f>
        <v/>
      </c>
      <c r="B56" s="37" t="str">
        <f>IF('Dépenses prévisionnelles'!B56="","",'Dépenses prévisionnelles'!B56)</f>
        <v/>
      </c>
      <c r="C56" s="38">
        <f>'Dépenses prévisionnelles'!D56</f>
        <v>0</v>
      </c>
      <c r="D56" s="39"/>
      <c r="E56" s="40">
        <v>0.6</v>
      </c>
      <c r="F56" s="41" t="str">
        <f>IF(B56="Acquisitions foncières",SUMIF($B$14:B56,"Acquisitions foncières",$C$14:C56),IF(B56="Investissements immatériels",SUMIF($B$14:B56,"Investissements immatériels",$C$14:C56),""))</f>
        <v/>
      </c>
      <c r="G56" s="41" t="str">
        <f>IF(AND(B56="Acquisitions foncières",F56&gt;'Dépenses prévisionnelles'!$J$5),"AC+",IF(AND(B56="Investissements immatériels",F56&gt;'Dépenses prévisionnelles'!$J$7),"IM+",IF(AND(B56="Acquisitions foncières",'Dépenses prévisionnelles'!$I$5="Ce montant dépasse le seuil de 10% du montant total des dépenses"),"AC",IF(AND(B56="Investissements immatériels",$I$7="Le montant des dépenses a été ajusté pours respecter le seuil de 20%"),"IM",""))))</f>
        <v/>
      </c>
      <c r="H56" s="38">
        <f>IF(OR(B56="Investissements matériels",AND(B56="Acquisitions foncières",'Dépenses prévisionnelles'!$I$5="seuil respecté"),AND(B56="Investissements immatériels",'Dépenses prévisionnelles'!$I$7="seuil respecté"),AND(B56="Acquisitions foncières",'Dépenses prévisionnelles'!$I$5="Ce montant dépasse le seuil de 10% du montant total des dépenses",C56&lt;'Dépenses prévisionnelles'!$J$5),AND(B56="Investissements immatériels",'Dépenses prévisionnelles'!$I$7="Le montant des dépenses a été ajusté pours respecter le seuil de 20%",'Répartition des financements'!C56&lt;'Dépenses prévisionnelles'!J49)),'Répartition des financements'!C56,IF('Répartition des financements'!B56="Acquisitions foncières",'Dépenses prévisionnelles'!$J$5,IF(B56="Investissements immatériels",'Dépenses prévisionnelles'!$J$7,0)))</f>
        <v>0</v>
      </c>
      <c r="I56" s="38">
        <f t="shared" si="0"/>
        <v>0</v>
      </c>
    </row>
    <row r="57" spans="1:9" x14ac:dyDescent="0.25">
      <c r="A57" s="37" t="str">
        <f>IF('Dépenses prévisionnelles'!A57="","",'Dépenses prévisionnelles'!A57)</f>
        <v/>
      </c>
      <c r="B57" s="37" t="str">
        <f>IF('Dépenses prévisionnelles'!B57="","",'Dépenses prévisionnelles'!B57)</f>
        <v/>
      </c>
      <c r="C57" s="38">
        <f>'Dépenses prévisionnelles'!D57</f>
        <v>0</v>
      </c>
      <c r="D57" s="39"/>
      <c r="E57" s="40">
        <v>0.6</v>
      </c>
      <c r="F57" s="41" t="str">
        <f>IF(B57="Acquisitions foncières",SUMIF($B$14:B57,"Acquisitions foncières",$C$14:C57),IF(B57="Investissements immatériels",SUMIF($B$14:B57,"Investissements immatériels",$C$14:C57),""))</f>
        <v/>
      </c>
      <c r="G57" s="41" t="str">
        <f>IF(AND(B57="Acquisitions foncières",F57&gt;'Dépenses prévisionnelles'!$J$5),"AC+",IF(AND(B57="Investissements immatériels",F57&gt;'Dépenses prévisionnelles'!$J$7),"IM+",IF(AND(B57="Acquisitions foncières",'Dépenses prévisionnelles'!$I$5="Ce montant dépasse le seuil de 10% du montant total des dépenses"),"AC",IF(AND(B57="Investissements immatériels",$I$7="Le montant des dépenses a été ajusté pours respecter le seuil de 20%"),"IM",""))))</f>
        <v/>
      </c>
      <c r="H57" s="38">
        <f>IF(OR(B57="Investissements matériels",AND(B57="Acquisitions foncières",'Dépenses prévisionnelles'!$I$5="seuil respecté"),AND(B57="Investissements immatériels",'Dépenses prévisionnelles'!$I$7="seuil respecté"),AND(B57="Acquisitions foncières",'Dépenses prévisionnelles'!$I$5="Ce montant dépasse le seuil de 10% du montant total des dépenses",C57&lt;'Dépenses prévisionnelles'!$J$5),AND(B57="Investissements immatériels",'Dépenses prévisionnelles'!$I$7="Le montant des dépenses a été ajusté pours respecter le seuil de 20%",'Répartition des financements'!C57&lt;'Dépenses prévisionnelles'!J50)),'Répartition des financements'!C57,IF('Répartition des financements'!B57="Acquisitions foncières",'Dépenses prévisionnelles'!$J$5,IF(B57="Investissements immatériels",'Dépenses prévisionnelles'!$J$7,0)))</f>
        <v>0</v>
      </c>
      <c r="I57" s="38">
        <f t="shared" si="0"/>
        <v>0</v>
      </c>
    </row>
    <row r="58" spans="1:9" x14ac:dyDescent="0.25">
      <c r="A58" s="37" t="str">
        <f>IF('Dépenses prévisionnelles'!A58="","",'Dépenses prévisionnelles'!A58)</f>
        <v/>
      </c>
      <c r="B58" s="37" t="str">
        <f>IF('Dépenses prévisionnelles'!B58="","",'Dépenses prévisionnelles'!B58)</f>
        <v/>
      </c>
      <c r="C58" s="38">
        <f>'Dépenses prévisionnelles'!D58</f>
        <v>0</v>
      </c>
      <c r="D58" s="39"/>
      <c r="E58" s="40">
        <v>0.6</v>
      </c>
      <c r="F58" s="41" t="str">
        <f>IF(B58="Acquisitions foncières",SUMIF($B$14:B58,"Acquisitions foncières",$C$14:C58),IF(B58="Investissements immatériels",SUMIF($B$14:B58,"Investissements immatériels",$C$14:C58),""))</f>
        <v/>
      </c>
      <c r="G58" s="41" t="str">
        <f>IF(AND(B58="Acquisitions foncières",F58&gt;'Dépenses prévisionnelles'!$J$5),"AC+",IF(AND(B58="Investissements immatériels",F58&gt;'Dépenses prévisionnelles'!$J$7),"IM+",IF(AND(B58="Acquisitions foncières",'Dépenses prévisionnelles'!$I$5="Ce montant dépasse le seuil de 10% du montant total des dépenses"),"AC",IF(AND(B58="Investissements immatériels",$I$7="Le montant des dépenses a été ajusté pours respecter le seuil de 20%"),"IM",""))))</f>
        <v/>
      </c>
      <c r="H58" s="38">
        <f>IF(OR(B58="Investissements matériels",AND(B58="Acquisitions foncières",'Dépenses prévisionnelles'!$I$5="seuil respecté"),AND(B58="Investissements immatériels",'Dépenses prévisionnelles'!$I$7="seuil respecté"),AND(B58="Acquisitions foncières",'Dépenses prévisionnelles'!$I$5="Ce montant dépasse le seuil de 10% du montant total des dépenses",C58&lt;'Dépenses prévisionnelles'!$J$5),AND(B58="Investissements immatériels",'Dépenses prévisionnelles'!$I$7="Le montant des dépenses a été ajusté pours respecter le seuil de 20%",'Répartition des financements'!C58&lt;'Dépenses prévisionnelles'!J51)),'Répartition des financements'!C58,IF('Répartition des financements'!B58="Acquisitions foncières",'Dépenses prévisionnelles'!$J$5,IF(B58="Investissements immatériels",'Dépenses prévisionnelles'!$J$7,0)))</f>
        <v>0</v>
      </c>
      <c r="I58" s="38">
        <f t="shared" si="0"/>
        <v>0</v>
      </c>
    </row>
    <row r="59" spans="1:9" x14ac:dyDescent="0.25">
      <c r="A59" s="37" t="str">
        <f>IF('Dépenses prévisionnelles'!A59="","",'Dépenses prévisionnelles'!A59)</f>
        <v/>
      </c>
      <c r="B59" s="37" t="str">
        <f>IF('Dépenses prévisionnelles'!B59="","",'Dépenses prévisionnelles'!B59)</f>
        <v/>
      </c>
      <c r="C59" s="38">
        <f>'Dépenses prévisionnelles'!D59</f>
        <v>0</v>
      </c>
      <c r="D59" s="39"/>
      <c r="E59" s="40">
        <v>0.6</v>
      </c>
      <c r="F59" s="41" t="str">
        <f>IF(B59="Acquisitions foncières",SUMIF($B$14:B59,"Acquisitions foncières",$C$14:C59),IF(B59="Investissements immatériels",SUMIF($B$14:B59,"Investissements immatériels",$C$14:C59),""))</f>
        <v/>
      </c>
      <c r="G59" s="41" t="str">
        <f>IF(AND(B59="Acquisitions foncières",F59&gt;'Dépenses prévisionnelles'!$J$5),"AC+",IF(AND(B59="Investissements immatériels",F59&gt;'Dépenses prévisionnelles'!$J$7),"IM+",IF(AND(B59="Acquisitions foncières",'Dépenses prévisionnelles'!$I$5="Ce montant dépasse le seuil de 10% du montant total des dépenses"),"AC",IF(AND(B59="Investissements immatériels",$I$7="Le montant des dépenses a été ajusté pours respecter le seuil de 20%"),"IM",""))))</f>
        <v/>
      </c>
      <c r="H59" s="38">
        <f>IF(OR(B59="Investissements matériels",AND(B59="Acquisitions foncières",'Dépenses prévisionnelles'!$I$5="seuil respecté"),AND(B59="Investissements immatériels",'Dépenses prévisionnelles'!$I$7="seuil respecté"),AND(B59="Acquisitions foncières",'Dépenses prévisionnelles'!$I$5="Ce montant dépasse le seuil de 10% du montant total des dépenses",C59&lt;'Dépenses prévisionnelles'!$J$5),AND(B59="Investissements immatériels",'Dépenses prévisionnelles'!$I$7="Le montant des dépenses a été ajusté pours respecter le seuil de 20%",'Répartition des financements'!C59&lt;'Dépenses prévisionnelles'!J52)),'Répartition des financements'!C59,IF('Répartition des financements'!B59="Acquisitions foncières",'Dépenses prévisionnelles'!$J$5,IF(B59="Investissements immatériels",'Dépenses prévisionnelles'!$J$7,0)))</f>
        <v>0</v>
      </c>
      <c r="I59" s="38">
        <f t="shared" si="0"/>
        <v>0</v>
      </c>
    </row>
    <row r="60" spans="1:9" x14ac:dyDescent="0.25">
      <c r="A60" s="37" t="str">
        <f>IF('Dépenses prévisionnelles'!A60="","",'Dépenses prévisionnelles'!A60)</f>
        <v/>
      </c>
      <c r="B60" s="37" t="str">
        <f>IF('Dépenses prévisionnelles'!B60="","",'Dépenses prévisionnelles'!B60)</f>
        <v/>
      </c>
      <c r="C60" s="38">
        <f>'Dépenses prévisionnelles'!D60</f>
        <v>0</v>
      </c>
      <c r="D60" s="39"/>
      <c r="E60" s="40">
        <v>0.6</v>
      </c>
      <c r="F60" s="41" t="str">
        <f>IF(B60="Acquisitions foncières",SUMIF($B$14:B60,"Acquisitions foncières",$C$14:C60),IF(B60="Investissements immatériels",SUMIF($B$14:B60,"Investissements immatériels",$C$14:C60),""))</f>
        <v/>
      </c>
      <c r="G60" s="41" t="str">
        <f>IF(AND(B60="Acquisitions foncières",F60&gt;'Dépenses prévisionnelles'!$J$5),"AC+",IF(AND(B60="Investissements immatériels",F60&gt;'Dépenses prévisionnelles'!$J$7),"IM+",IF(AND(B60="Acquisitions foncières",'Dépenses prévisionnelles'!$I$5="Ce montant dépasse le seuil de 10% du montant total des dépenses"),"AC",IF(AND(B60="Investissements immatériels",$I$7="Le montant des dépenses a été ajusté pours respecter le seuil de 20%"),"IM",""))))</f>
        <v/>
      </c>
      <c r="H60" s="38">
        <f>IF(OR(B60="Investissements matériels",AND(B60="Acquisitions foncières",'Dépenses prévisionnelles'!$I$5="seuil respecté"),AND(B60="Investissements immatériels",'Dépenses prévisionnelles'!$I$7="seuil respecté"),AND(B60="Acquisitions foncières",'Dépenses prévisionnelles'!$I$5="Ce montant dépasse le seuil de 10% du montant total des dépenses",C60&lt;'Dépenses prévisionnelles'!$J$5),AND(B60="Investissements immatériels",'Dépenses prévisionnelles'!$I$7="Le montant des dépenses a été ajusté pours respecter le seuil de 20%",'Répartition des financements'!C60&lt;'Dépenses prévisionnelles'!J53)),'Répartition des financements'!C60,IF('Répartition des financements'!B60="Acquisitions foncières",'Dépenses prévisionnelles'!$J$5,IF(B60="Investissements immatériels",'Dépenses prévisionnelles'!$J$7,0)))</f>
        <v>0</v>
      </c>
      <c r="I60" s="38">
        <f t="shared" si="0"/>
        <v>0</v>
      </c>
    </row>
    <row r="61" spans="1:9" x14ac:dyDescent="0.25">
      <c r="A61" s="37" t="str">
        <f>IF('Dépenses prévisionnelles'!A61="","",'Dépenses prévisionnelles'!A61)</f>
        <v/>
      </c>
      <c r="B61" s="37" t="str">
        <f>IF('Dépenses prévisionnelles'!B61="","",'Dépenses prévisionnelles'!B61)</f>
        <v/>
      </c>
      <c r="C61" s="38">
        <f>'Dépenses prévisionnelles'!D61</f>
        <v>0</v>
      </c>
      <c r="D61" s="39"/>
      <c r="E61" s="40">
        <v>0.6</v>
      </c>
      <c r="F61" s="41" t="str">
        <f>IF(B61="Acquisitions foncières",SUMIF($B$14:B61,"Acquisitions foncières",$C$14:C61),IF(B61="Investissements immatériels",SUMIF($B$14:B61,"Investissements immatériels",$C$14:C61),""))</f>
        <v/>
      </c>
      <c r="G61" s="41" t="str">
        <f>IF(AND(B61="Acquisitions foncières",F61&gt;'Dépenses prévisionnelles'!$J$5),"AC+",IF(AND(B61="Investissements immatériels",F61&gt;'Dépenses prévisionnelles'!$J$7),"IM+",IF(AND(B61="Acquisitions foncières",'Dépenses prévisionnelles'!$I$5="Ce montant dépasse le seuil de 10% du montant total des dépenses"),"AC",IF(AND(B61="Investissements immatériels",$I$7="Le montant des dépenses a été ajusté pours respecter le seuil de 20%"),"IM",""))))</f>
        <v/>
      </c>
      <c r="H61" s="38">
        <f>IF(OR(B61="Investissements matériels",AND(B61="Acquisitions foncières",'Dépenses prévisionnelles'!$I$5="seuil respecté"),AND(B61="Investissements immatériels",'Dépenses prévisionnelles'!$I$7="seuil respecté"),AND(B61="Acquisitions foncières",'Dépenses prévisionnelles'!$I$5="Ce montant dépasse le seuil de 10% du montant total des dépenses",C61&lt;'Dépenses prévisionnelles'!$J$5),AND(B61="Investissements immatériels",'Dépenses prévisionnelles'!$I$7="Le montant des dépenses a été ajusté pours respecter le seuil de 20%",'Répartition des financements'!C61&lt;'Dépenses prévisionnelles'!J54)),'Répartition des financements'!C61,IF('Répartition des financements'!B61="Acquisitions foncières",'Dépenses prévisionnelles'!$J$5,IF(B61="Investissements immatériels",'Dépenses prévisionnelles'!$J$7,0)))</f>
        <v>0</v>
      </c>
      <c r="I61" s="38">
        <f t="shared" si="0"/>
        <v>0</v>
      </c>
    </row>
    <row r="62" spans="1:9" x14ac:dyDescent="0.25">
      <c r="A62" s="37" t="str">
        <f>IF('Dépenses prévisionnelles'!A62="","",'Dépenses prévisionnelles'!A62)</f>
        <v/>
      </c>
      <c r="B62" s="37" t="str">
        <f>IF('Dépenses prévisionnelles'!B62="","",'Dépenses prévisionnelles'!B62)</f>
        <v/>
      </c>
      <c r="C62" s="38">
        <f>'Dépenses prévisionnelles'!D62</f>
        <v>0</v>
      </c>
      <c r="D62" s="39"/>
      <c r="E62" s="40">
        <v>0.6</v>
      </c>
      <c r="F62" s="41" t="str">
        <f>IF(B62="Acquisitions foncières",SUMIF($B$14:B62,"Acquisitions foncières",$C$14:C62),IF(B62="Investissements immatériels",SUMIF($B$14:B62,"Investissements immatériels",$C$14:C62),""))</f>
        <v/>
      </c>
      <c r="G62" s="41" t="str">
        <f>IF(AND(B62="Acquisitions foncières",F62&gt;'Dépenses prévisionnelles'!$J$5),"AC+",IF(AND(B62="Investissements immatériels",F62&gt;'Dépenses prévisionnelles'!$J$7),"IM+",IF(AND(B62="Acquisitions foncières",'Dépenses prévisionnelles'!$I$5="Ce montant dépasse le seuil de 10% du montant total des dépenses"),"AC",IF(AND(B62="Investissements immatériels",$I$7="Le montant des dépenses a été ajusté pours respecter le seuil de 20%"),"IM",""))))</f>
        <v/>
      </c>
      <c r="H62" s="38">
        <f>IF(OR(B62="Investissements matériels",AND(B62="Acquisitions foncières",'Dépenses prévisionnelles'!$I$5="seuil respecté"),AND(B62="Investissements immatériels",'Dépenses prévisionnelles'!$I$7="seuil respecté"),AND(B62="Acquisitions foncières",'Dépenses prévisionnelles'!$I$5="Ce montant dépasse le seuil de 10% du montant total des dépenses",C62&lt;'Dépenses prévisionnelles'!$J$5),AND(B62="Investissements immatériels",'Dépenses prévisionnelles'!$I$7="Le montant des dépenses a été ajusté pours respecter le seuil de 20%",'Répartition des financements'!C62&lt;'Dépenses prévisionnelles'!J55)),'Répartition des financements'!C62,IF('Répartition des financements'!B62="Acquisitions foncières",'Dépenses prévisionnelles'!$J$5,IF(B62="Investissements immatériels",'Dépenses prévisionnelles'!$J$7,0)))</f>
        <v>0</v>
      </c>
      <c r="I62" s="38">
        <f t="shared" si="0"/>
        <v>0</v>
      </c>
    </row>
    <row r="63" spans="1:9" x14ac:dyDescent="0.25">
      <c r="A63" s="37" t="str">
        <f>IF('Dépenses prévisionnelles'!A63="","",'Dépenses prévisionnelles'!A63)</f>
        <v/>
      </c>
      <c r="B63" s="37" t="str">
        <f>IF('Dépenses prévisionnelles'!B63="","",'Dépenses prévisionnelles'!B63)</f>
        <v/>
      </c>
      <c r="C63" s="38">
        <f>'Dépenses prévisionnelles'!D63</f>
        <v>0</v>
      </c>
      <c r="D63" s="39"/>
      <c r="E63" s="40">
        <v>0.6</v>
      </c>
      <c r="F63" s="41" t="str">
        <f>IF(B63="Acquisitions foncières",SUMIF($B$14:B63,"Acquisitions foncières",$C$14:C63),IF(B63="Investissements immatériels",SUMIF($B$14:B63,"Investissements immatériels",$C$14:C63),""))</f>
        <v/>
      </c>
      <c r="G63" s="41" t="str">
        <f>IF(AND(B63="Acquisitions foncières",F63&gt;'Dépenses prévisionnelles'!$J$5),"AC+",IF(AND(B63="Investissements immatériels",F63&gt;'Dépenses prévisionnelles'!$J$7),"IM+",IF(AND(B63="Acquisitions foncières",'Dépenses prévisionnelles'!$I$5="Ce montant dépasse le seuil de 10% du montant total des dépenses"),"AC",IF(AND(B63="Investissements immatériels",$I$7="Le montant des dépenses a été ajusté pours respecter le seuil de 20%"),"IM",""))))</f>
        <v/>
      </c>
      <c r="H63" s="38">
        <f>IF(OR(B63="Investissements matériels",AND(B63="Acquisitions foncières",'Dépenses prévisionnelles'!$I$5="seuil respecté"),AND(B63="Investissements immatériels",'Dépenses prévisionnelles'!$I$7="seuil respecté"),AND(B63="Acquisitions foncières",'Dépenses prévisionnelles'!$I$5="Ce montant dépasse le seuil de 10% du montant total des dépenses",C63&lt;'Dépenses prévisionnelles'!$J$5),AND(B63="Investissements immatériels",'Dépenses prévisionnelles'!$I$7="Le montant des dépenses a été ajusté pours respecter le seuil de 20%",'Répartition des financements'!C63&lt;'Dépenses prévisionnelles'!J56)),'Répartition des financements'!C63,IF('Répartition des financements'!B63="Acquisitions foncières",'Dépenses prévisionnelles'!$J$5,IF(B63="Investissements immatériels",'Dépenses prévisionnelles'!$J$7,0)))</f>
        <v>0</v>
      </c>
      <c r="I63" s="38">
        <f t="shared" si="0"/>
        <v>0</v>
      </c>
    </row>
    <row r="64" spans="1:9" x14ac:dyDescent="0.25">
      <c r="A64" s="37" t="str">
        <f>IF('Dépenses prévisionnelles'!A64="","",'Dépenses prévisionnelles'!A64)</f>
        <v/>
      </c>
      <c r="B64" s="37" t="str">
        <f>IF('Dépenses prévisionnelles'!B64="","",'Dépenses prévisionnelles'!B64)</f>
        <v/>
      </c>
      <c r="C64" s="38">
        <f>'Dépenses prévisionnelles'!D64</f>
        <v>0</v>
      </c>
      <c r="D64" s="39"/>
      <c r="E64" s="40">
        <v>0.6</v>
      </c>
      <c r="F64" s="41" t="str">
        <f>IF(B64="Acquisitions foncières",SUMIF($B$14:B64,"Acquisitions foncières",$C$14:C64),IF(B64="Investissements immatériels",SUMIF($B$14:B64,"Investissements immatériels",$C$14:C64),""))</f>
        <v/>
      </c>
      <c r="G64" s="41" t="str">
        <f>IF(AND(B64="Acquisitions foncières",F64&gt;'Dépenses prévisionnelles'!$J$5),"AC+",IF(AND(B64="Investissements immatériels",F64&gt;'Dépenses prévisionnelles'!$J$7),"IM+",IF(AND(B64="Acquisitions foncières",'Dépenses prévisionnelles'!$I$5="Ce montant dépasse le seuil de 10% du montant total des dépenses"),"AC",IF(AND(B64="Investissements immatériels",$I$7="Le montant des dépenses a été ajusté pours respecter le seuil de 20%"),"IM",""))))</f>
        <v/>
      </c>
      <c r="H64" s="38">
        <f>IF(OR(B64="Investissements matériels",AND(B64="Acquisitions foncières",'Dépenses prévisionnelles'!$I$5="seuil respecté"),AND(B64="Investissements immatériels",'Dépenses prévisionnelles'!$I$7="seuil respecté"),AND(B64="Acquisitions foncières",'Dépenses prévisionnelles'!$I$5="Ce montant dépasse le seuil de 10% du montant total des dépenses",C64&lt;'Dépenses prévisionnelles'!$J$5),AND(B64="Investissements immatériels",'Dépenses prévisionnelles'!$I$7="Le montant des dépenses a été ajusté pours respecter le seuil de 20%",'Répartition des financements'!C64&lt;'Dépenses prévisionnelles'!J57)),'Répartition des financements'!C64,IF('Répartition des financements'!B64="Acquisitions foncières",'Dépenses prévisionnelles'!$J$5,IF(B64="Investissements immatériels",'Dépenses prévisionnelles'!$J$7,0)))</f>
        <v>0</v>
      </c>
      <c r="I64" s="38">
        <f t="shared" si="0"/>
        <v>0</v>
      </c>
    </row>
    <row r="65" spans="1:9" x14ac:dyDescent="0.25">
      <c r="A65" s="37" t="str">
        <f>IF('Dépenses prévisionnelles'!A65="","",'Dépenses prévisionnelles'!A65)</f>
        <v/>
      </c>
      <c r="B65" s="37" t="str">
        <f>IF('Dépenses prévisionnelles'!B65="","",'Dépenses prévisionnelles'!B65)</f>
        <v/>
      </c>
      <c r="C65" s="38">
        <f>'Dépenses prévisionnelles'!D65</f>
        <v>0</v>
      </c>
      <c r="D65" s="39"/>
      <c r="E65" s="40">
        <v>0.6</v>
      </c>
      <c r="F65" s="41" t="str">
        <f>IF(B65="Acquisitions foncières",SUMIF($B$14:B65,"Acquisitions foncières",$C$14:C65),IF(B65="Investissements immatériels",SUMIF($B$14:B65,"Investissements immatériels",$C$14:C65),""))</f>
        <v/>
      </c>
      <c r="G65" s="41" t="str">
        <f>IF(AND(B65="Acquisitions foncières",F65&gt;'Dépenses prévisionnelles'!$J$5),"AC+",IF(AND(B65="Investissements immatériels",F65&gt;'Dépenses prévisionnelles'!$J$7),"IM+",IF(AND(B65="Acquisitions foncières",'Dépenses prévisionnelles'!$I$5="Ce montant dépasse le seuil de 10% du montant total des dépenses"),"AC",IF(AND(B65="Investissements immatériels",$I$7="Le montant des dépenses a été ajusté pours respecter le seuil de 20%"),"IM",""))))</f>
        <v/>
      </c>
      <c r="H65" s="38">
        <f>IF(OR(B65="Investissements matériels",AND(B65="Acquisitions foncières",'Dépenses prévisionnelles'!$I$5="seuil respecté"),AND(B65="Investissements immatériels",'Dépenses prévisionnelles'!$I$7="seuil respecté"),AND(B65="Acquisitions foncières",'Dépenses prévisionnelles'!$I$5="Ce montant dépasse le seuil de 10% du montant total des dépenses",C65&lt;'Dépenses prévisionnelles'!$J$5),AND(B65="Investissements immatériels",'Dépenses prévisionnelles'!$I$7="Le montant des dépenses a été ajusté pours respecter le seuil de 20%",'Répartition des financements'!C65&lt;'Dépenses prévisionnelles'!J58)),'Répartition des financements'!C65,IF('Répartition des financements'!B65="Acquisitions foncières",'Dépenses prévisionnelles'!$J$5,IF(B65="Investissements immatériels",'Dépenses prévisionnelles'!$J$7,0)))</f>
        <v>0</v>
      </c>
      <c r="I65" s="38">
        <f t="shared" si="0"/>
        <v>0</v>
      </c>
    </row>
    <row r="66" spans="1:9" x14ac:dyDescent="0.25">
      <c r="A66" s="37" t="str">
        <f>IF('Dépenses prévisionnelles'!A66="","",'Dépenses prévisionnelles'!A66)</f>
        <v/>
      </c>
      <c r="B66" s="37" t="str">
        <f>IF('Dépenses prévisionnelles'!B66="","",'Dépenses prévisionnelles'!B66)</f>
        <v/>
      </c>
      <c r="C66" s="38">
        <f>'Dépenses prévisionnelles'!D66</f>
        <v>0</v>
      </c>
      <c r="D66" s="39"/>
      <c r="E66" s="40">
        <v>0.6</v>
      </c>
      <c r="F66" s="41" t="str">
        <f>IF(B66="Acquisitions foncières",SUMIF($B$14:B66,"Acquisitions foncières",$C$14:C66),IF(B66="Investissements immatériels",SUMIF($B$14:B66,"Investissements immatériels",$C$14:C66),""))</f>
        <v/>
      </c>
      <c r="G66" s="41" t="str">
        <f>IF(AND(B66="Acquisitions foncières",F66&gt;'Dépenses prévisionnelles'!$J$5),"AC+",IF(AND(B66="Investissements immatériels",F66&gt;'Dépenses prévisionnelles'!$J$7),"IM+",IF(AND(B66="Acquisitions foncières",'Dépenses prévisionnelles'!$I$5="Ce montant dépasse le seuil de 10% du montant total des dépenses"),"AC",IF(AND(B66="Investissements immatériels",$I$7="Le montant des dépenses a été ajusté pours respecter le seuil de 20%"),"IM",""))))</f>
        <v/>
      </c>
      <c r="H66" s="38">
        <f>IF(OR(B66="Investissements matériels",AND(B66="Acquisitions foncières",'Dépenses prévisionnelles'!$I$5="seuil respecté"),AND(B66="Investissements immatériels",'Dépenses prévisionnelles'!$I$7="seuil respecté"),AND(B66="Acquisitions foncières",'Dépenses prévisionnelles'!$I$5="Ce montant dépasse le seuil de 10% du montant total des dépenses",C66&lt;'Dépenses prévisionnelles'!$J$5),AND(B66="Investissements immatériels",'Dépenses prévisionnelles'!$I$7="Le montant des dépenses a été ajusté pours respecter le seuil de 20%",'Répartition des financements'!C66&lt;'Dépenses prévisionnelles'!J59)),'Répartition des financements'!C66,IF('Répartition des financements'!B66="Acquisitions foncières",'Dépenses prévisionnelles'!$J$5,IF(B66="Investissements immatériels",'Dépenses prévisionnelles'!$J$7,0)))</f>
        <v>0</v>
      </c>
      <c r="I66" s="38">
        <f t="shared" si="0"/>
        <v>0</v>
      </c>
    </row>
    <row r="67" spans="1:9" x14ac:dyDescent="0.25">
      <c r="A67" s="37" t="str">
        <f>IF('Dépenses prévisionnelles'!A67="","",'Dépenses prévisionnelles'!A67)</f>
        <v/>
      </c>
      <c r="B67" s="37" t="str">
        <f>IF('Dépenses prévisionnelles'!B67="","",'Dépenses prévisionnelles'!B67)</f>
        <v/>
      </c>
      <c r="C67" s="38">
        <f>'Dépenses prévisionnelles'!D67</f>
        <v>0</v>
      </c>
      <c r="D67" s="39"/>
      <c r="E67" s="40">
        <v>0.6</v>
      </c>
      <c r="F67" s="41" t="str">
        <f>IF(B67="Acquisitions foncières",SUMIF($B$14:B67,"Acquisitions foncières",$C$14:C67),IF(B67="Investissements immatériels",SUMIF($B$14:B67,"Investissements immatériels",$C$14:C67),""))</f>
        <v/>
      </c>
      <c r="G67" s="41" t="str">
        <f>IF(AND(B67="Acquisitions foncières",F67&gt;'Dépenses prévisionnelles'!$J$5),"AC+",IF(AND(B67="Investissements immatériels",F67&gt;'Dépenses prévisionnelles'!$J$7),"IM+",IF(AND(B67="Acquisitions foncières",'Dépenses prévisionnelles'!$I$5="Ce montant dépasse le seuil de 10% du montant total des dépenses"),"AC",IF(AND(B67="Investissements immatériels",$I$7="Le montant des dépenses a été ajusté pours respecter le seuil de 20%"),"IM",""))))</f>
        <v/>
      </c>
      <c r="H67" s="38">
        <f>IF(OR(B67="Investissements matériels",AND(B67="Acquisitions foncières",'Dépenses prévisionnelles'!$I$5="seuil respecté"),AND(B67="Investissements immatériels",'Dépenses prévisionnelles'!$I$7="seuil respecté"),AND(B67="Acquisitions foncières",'Dépenses prévisionnelles'!$I$5="Ce montant dépasse le seuil de 10% du montant total des dépenses",C67&lt;'Dépenses prévisionnelles'!$J$5),AND(B67="Investissements immatériels",'Dépenses prévisionnelles'!$I$7="Le montant des dépenses a été ajusté pours respecter le seuil de 20%",'Répartition des financements'!C67&lt;'Dépenses prévisionnelles'!J60)),'Répartition des financements'!C67,IF('Répartition des financements'!B67="Acquisitions foncières",'Dépenses prévisionnelles'!$J$5,IF(B67="Investissements immatériels",'Dépenses prévisionnelles'!$J$7,0)))</f>
        <v>0</v>
      </c>
      <c r="I67" s="38">
        <f t="shared" si="0"/>
        <v>0</v>
      </c>
    </row>
    <row r="68" spans="1:9" x14ac:dyDescent="0.25">
      <c r="A68" s="37" t="str">
        <f>IF('Dépenses prévisionnelles'!A68="","",'Dépenses prévisionnelles'!A68)</f>
        <v/>
      </c>
      <c r="B68" s="37" t="str">
        <f>IF('Dépenses prévisionnelles'!B68="","",'Dépenses prévisionnelles'!B68)</f>
        <v/>
      </c>
      <c r="C68" s="38">
        <f>'Dépenses prévisionnelles'!D68</f>
        <v>0</v>
      </c>
      <c r="D68" s="39"/>
      <c r="E68" s="40">
        <v>0.6</v>
      </c>
      <c r="F68" s="41" t="str">
        <f>IF(B68="Acquisitions foncières",SUMIF($B$14:B68,"Acquisitions foncières",$C$14:C68),IF(B68="Investissements immatériels",SUMIF($B$14:B68,"Investissements immatériels",$C$14:C68),""))</f>
        <v/>
      </c>
      <c r="G68" s="41" t="str">
        <f>IF(AND(B68="Acquisitions foncières",F68&gt;'Dépenses prévisionnelles'!$J$5),"AC+",IF(AND(B68="Investissements immatériels",F68&gt;'Dépenses prévisionnelles'!$J$7),"IM+",IF(AND(B68="Acquisitions foncières",'Dépenses prévisionnelles'!$I$5="Ce montant dépasse le seuil de 10% du montant total des dépenses"),"AC",IF(AND(B68="Investissements immatériels",$I$7="Le montant des dépenses a été ajusté pours respecter le seuil de 20%"),"IM",""))))</f>
        <v/>
      </c>
      <c r="H68" s="38">
        <f>IF(OR(B68="Investissements matériels",AND(B68="Acquisitions foncières",'Dépenses prévisionnelles'!$I$5="seuil respecté"),AND(B68="Investissements immatériels",'Dépenses prévisionnelles'!$I$7="seuil respecté"),AND(B68="Acquisitions foncières",'Dépenses prévisionnelles'!$I$5="Ce montant dépasse le seuil de 10% du montant total des dépenses",C68&lt;'Dépenses prévisionnelles'!$J$5),AND(B68="Investissements immatériels",'Dépenses prévisionnelles'!$I$7="Le montant des dépenses a été ajusté pours respecter le seuil de 20%",'Répartition des financements'!C68&lt;'Dépenses prévisionnelles'!J61)),'Répartition des financements'!C68,IF('Répartition des financements'!B68="Acquisitions foncières",'Dépenses prévisionnelles'!$J$5,IF(B68="Investissements immatériels",'Dépenses prévisionnelles'!$J$7,0)))</f>
        <v>0</v>
      </c>
      <c r="I68" s="38">
        <f t="shared" si="0"/>
        <v>0</v>
      </c>
    </row>
    <row r="69" spans="1:9" x14ac:dyDescent="0.25">
      <c r="A69" s="37" t="str">
        <f>IF('Dépenses prévisionnelles'!A69="","",'Dépenses prévisionnelles'!A69)</f>
        <v/>
      </c>
      <c r="B69" s="37" t="str">
        <f>IF('Dépenses prévisionnelles'!B69="","",'Dépenses prévisionnelles'!B69)</f>
        <v/>
      </c>
      <c r="C69" s="38">
        <f>'Dépenses prévisionnelles'!D69</f>
        <v>0</v>
      </c>
      <c r="D69" s="39"/>
      <c r="E69" s="40">
        <v>0.6</v>
      </c>
      <c r="F69" s="41" t="str">
        <f>IF(B69="Acquisitions foncières",SUMIF($B$14:B69,"Acquisitions foncières",$C$14:C69),IF(B69="Investissements immatériels",SUMIF($B$14:B69,"Investissements immatériels",$C$14:C69),""))</f>
        <v/>
      </c>
      <c r="G69" s="41" t="str">
        <f>IF(AND(B69="Acquisitions foncières",F69&gt;'Dépenses prévisionnelles'!$J$5),"AC+",IF(AND(B69="Investissements immatériels",F69&gt;'Dépenses prévisionnelles'!$J$7),"IM+",IF(AND(B69="Acquisitions foncières",'Dépenses prévisionnelles'!$I$5="Ce montant dépasse le seuil de 10% du montant total des dépenses"),"AC",IF(AND(B69="Investissements immatériels",$I$7="Le montant des dépenses a été ajusté pours respecter le seuil de 20%"),"IM",""))))</f>
        <v/>
      </c>
      <c r="H69" s="38">
        <f>IF(OR(B69="Investissements matériels",AND(B69="Acquisitions foncières",'Dépenses prévisionnelles'!$I$5="seuil respecté"),AND(B69="Investissements immatériels",'Dépenses prévisionnelles'!$I$7="seuil respecté"),AND(B69="Acquisitions foncières",'Dépenses prévisionnelles'!$I$5="Ce montant dépasse le seuil de 10% du montant total des dépenses",C69&lt;'Dépenses prévisionnelles'!$J$5),AND(B69="Investissements immatériels",'Dépenses prévisionnelles'!$I$7="Le montant des dépenses a été ajusté pours respecter le seuil de 20%",'Répartition des financements'!C69&lt;'Dépenses prévisionnelles'!J62)),'Répartition des financements'!C69,IF('Répartition des financements'!B69="Acquisitions foncières",'Dépenses prévisionnelles'!$J$5,IF(B69="Investissements immatériels",'Dépenses prévisionnelles'!$J$7,0)))</f>
        <v>0</v>
      </c>
      <c r="I69" s="38">
        <f t="shared" si="0"/>
        <v>0</v>
      </c>
    </row>
    <row r="70" spans="1:9" x14ac:dyDescent="0.25">
      <c r="A70" s="37" t="str">
        <f>IF('Dépenses prévisionnelles'!A70="","",'Dépenses prévisionnelles'!A70)</f>
        <v/>
      </c>
      <c r="B70" s="37" t="str">
        <f>IF('Dépenses prévisionnelles'!B70="","",'Dépenses prévisionnelles'!B70)</f>
        <v/>
      </c>
      <c r="C70" s="38">
        <f>'Dépenses prévisionnelles'!D70</f>
        <v>0</v>
      </c>
      <c r="D70" s="39"/>
      <c r="E70" s="40">
        <v>0.6</v>
      </c>
      <c r="F70" s="41" t="str">
        <f>IF(B70="Acquisitions foncières",SUMIF($B$14:B70,"Acquisitions foncières",$C$14:C70),IF(B70="Investissements immatériels",SUMIF($B$14:B70,"Investissements immatériels",$C$14:C70),""))</f>
        <v/>
      </c>
      <c r="G70" s="41" t="str">
        <f>IF(AND(B70="Acquisitions foncières",F70&gt;'Dépenses prévisionnelles'!$J$5),"AC+",IF(AND(B70="Investissements immatériels",F70&gt;'Dépenses prévisionnelles'!$J$7),"IM+",IF(AND(B70="Acquisitions foncières",'Dépenses prévisionnelles'!$I$5="Ce montant dépasse le seuil de 10% du montant total des dépenses"),"AC",IF(AND(B70="Investissements immatériels",$I$7="Le montant des dépenses a été ajusté pours respecter le seuil de 20%"),"IM",""))))</f>
        <v/>
      </c>
      <c r="H70" s="38">
        <f>IF(OR(B70="Investissements matériels",AND(B70="Acquisitions foncières",'Dépenses prévisionnelles'!$I$5="seuil respecté"),AND(B70="Investissements immatériels",'Dépenses prévisionnelles'!$I$7="seuil respecté"),AND(B70="Acquisitions foncières",'Dépenses prévisionnelles'!$I$5="Ce montant dépasse le seuil de 10% du montant total des dépenses",C70&lt;'Dépenses prévisionnelles'!$J$5),AND(B70="Investissements immatériels",'Dépenses prévisionnelles'!$I$7="Le montant des dépenses a été ajusté pours respecter le seuil de 20%",'Répartition des financements'!C70&lt;'Dépenses prévisionnelles'!J63)),'Répartition des financements'!C70,IF('Répartition des financements'!B70="Acquisitions foncières",'Dépenses prévisionnelles'!$J$5,IF(B70="Investissements immatériels",'Dépenses prévisionnelles'!$J$7,0)))</f>
        <v>0</v>
      </c>
      <c r="I70" s="38">
        <f t="shared" si="0"/>
        <v>0</v>
      </c>
    </row>
    <row r="71" spans="1:9" x14ac:dyDescent="0.25">
      <c r="A71" s="37" t="str">
        <f>IF('Dépenses prévisionnelles'!A71="","",'Dépenses prévisionnelles'!A71)</f>
        <v/>
      </c>
      <c r="B71" s="37" t="str">
        <f>IF('Dépenses prévisionnelles'!B71="","",'Dépenses prévisionnelles'!B71)</f>
        <v/>
      </c>
      <c r="C71" s="38">
        <f>'Dépenses prévisionnelles'!D71</f>
        <v>0</v>
      </c>
      <c r="D71" s="39"/>
      <c r="E71" s="40">
        <v>0.6</v>
      </c>
      <c r="F71" s="41" t="str">
        <f>IF(B71="Acquisitions foncières",SUMIF($B$14:B71,"Acquisitions foncières",$C$14:C71),IF(B71="Investissements immatériels",SUMIF($B$14:B71,"Investissements immatériels",$C$14:C71),""))</f>
        <v/>
      </c>
      <c r="G71" s="41" t="str">
        <f>IF(AND(B71="Acquisitions foncières",F71&gt;'Dépenses prévisionnelles'!$J$5),"AC+",IF(AND(B71="Investissements immatériels",F71&gt;'Dépenses prévisionnelles'!$J$7),"IM+",IF(AND(B71="Acquisitions foncières",'Dépenses prévisionnelles'!$I$5="Ce montant dépasse le seuil de 10% du montant total des dépenses"),"AC",IF(AND(B71="Investissements immatériels",$I$7="Le montant des dépenses a été ajusté pours respecter le seuil de 20%"),"IM",""))))</f>
        <v/>
      </c>
      <c r="H71" s="38">
        <f>IF(OR(B71="Investissements matériels",AND(B71="Acquisitions foncières",'Dépenses prévisionnelles'!$I$5="seuil respecté"),AND(B71="Investissements immatériels",'Dépenses prévisionnelles'!$I$7="seuil respecté"),AND(B71="Acquisitions foncières",'Dépenses prévisionnelles'!$I$5="Ce montant dépasse le seuil de 10% du montant total des dépenses",C71&lt;'Dépenses prévisionnelles'!$J$5),AND(B71="Investissements immatériels",'Dépenses prévisionnelles'!$I$7="Le montant des dépenses a été ajusté pours respecter le seuil de 20%",'Répartition des financements'!C71&lt;'Dépenses prévisionnelles'!J64)),'Répartition des financements'!C71,IF('Répartition des financements'!B71="Acquisitions foncières",'Dépenses prévisionnelles'!$J$5,IF(B71="Investissements immatériels",'Dépenses prévisionnelles'!$J$7,0)))</f>
        <v>0</v>
      </c>
      <c r="I71" s="38">
        <f t="shared" si="0"/>
        <v>0</v>
      </c>
    </row>
    <row r="72" spans="1:9" x14ac:dyDescent="0.25">
      <c r="A72" s="37" t="str">
        <f>IF('Dépenses prévisionnelles'!A72="","",'Dépenses prévisionnelles'!A72)</f>
        <v/>
      </c>
      <c r="B72" s="37" t="str">
        <f>IF('Dépenses prévisionnelles'!B72="","",'Dépenses prévisionnelles'!B72)</f>
        <v/>
      </c>
      <c r="C72" s="38">
        <f>'Dépenses prévisionnelles'!D72</f>
        <v>0</v>
      </c>
      <c r="D72" s="39"/>
      <c r="E72" s="40">
        <v>0.6</v>
      </c>
      <c r="F72" s="41" t="str">
        <f>IF(B72="Acquisitions foncières",SUMIF($B$14:B72,"Acquisitions foncières",$C$14:C72),IF(B72="Investissements immatériels",SUMIF($B$14:B72,"Investissements immatériels",$C$14:C72),""))</f>
        <v/>
      </c>
      <c r="G72" s="41" t="str">
        <f>IF(AND(B72="Acquisitions foncières",F72&gt;'Dépenses prévisionnelles'!$J$5),"AC+",IF(AND(B72="Investissements immatériels",F72&gt;'Dépenses prévisionnelles'!$J$7),"IM+",IF(AND(B72="Acquisitions foncières",'Dépenses prévisionnelles'!$I$5="Ce montant dépasse le seuil de 10% du montant total des dépenses"),"AC",IF(AND(B72="Investissements immatériels",$I$7="Le montant des dépenses a été ajusté pours respecter le seuil de 20%"),"IM",""))))</f>
        <v/>
      </c>
      <c r="H72" s="38">
        <f>IF(OR(B72="Investissements matériels",AND(B72="Acquisitions foncières",'Dépenses prévisionnelles'!$I$5="seuil respecté"),AND(B72="Investissements immatériels",'Dépenses prévisionnelles'!$I$7="seuil respecté"),AND(B72="Acquisitions foncières",'Dépenses prévisionnelles'!$I$5="Ce montant dépasse le seuil de 10% du montant total des dépenses",C72&lt;'Dépenses prévisionnelles'!$J$5),AND(B72="Investissements immatériels",'Dépenses prévisionnelles'!$I$7="Le montant des dépenses a été ajusté pours respecter le seuil de 20%",'Répartition des financements'!C72&lt;'Dépenses prévisionnelles'!J65)),'Répartition des financements'!C72,IF('Répartition des financements'!B72="Acquisitions foncières",'Dépenses prévisionnelles'!$J$5,IF(B72="Investissements immatériels",'Dépenses prévisionnelles'!$J$7,0)))</f>
        <v>0</v>
      </c>
      <c r="I72" s="38">
        <f t="shared" si="0"/>
        <v>0</v>
      </c>
    </row>
    <row r="73" spans="1:9" x14ac:dyDescent="0.25">
      <c r="A73" s="37" t="str">
        <f>IF('Dépenses prévisionnelles'!A73="","",'Dépenses prévisionnelles'!A73)</f>
        <v/>
      </c>
      <c r="B73" s="37" t="str">
        <f>IF('Dépenses prévisionnelles'!B73="","",'Dépenses prévisionnelles'!B73)</f>
        <v/>
      </c>
      <c r="C73" s="38">
        <f>'Dépenses prévisionnelles'!D73</f>
        <v>0</v>
      </c>
      <c r="D73" s="39"/>
      <c r="E73" s="40">
        <v>0.6</v>
      </c>
      <c r="F73" s="41" t="str">
        <f>IF(B73="Acquisitions foncières",SUMIF($B$14:B73,"Acquisitions foncières",$C$14:C73),IF(B73="Investissements immatériels",SUMIF($B$14:B73,"Investissements immatériels",$C$14:C73),""))</f>
        <v/>
      </c>
      <c r="G73" s="41" t="str">
        <f>IF(AND(B73="Acquisitions foncières",F73&gt;'Dépenses prévisionnelles'!$J$5),"AC+",IF(AND(B73="Investissements immatériels",F73&gt;'Dépenses prévisionnelles'!$J$7),"IM+",IF(AND(B73="Acquisitions foncières",'Dépenses prévisionnelles'!$I$5="Ce montant dépasse le seuil de 10% du montant total des dépenses"),"AC",IF(AND(B73="Investissements immatériels",$I$7="Le montant des dépenses a été ajusté pours respecter le seuil de 20%"),"IM",""))))</f>
        <v/>
      </c>
      <c r="H73" s="38">
        <f>IF(OR(B73="Investissements matériels",AND(B73="Acquisitions foncières",'Dépenses prévisionnelles'!$I$5="seuil respecté"),AND(B73="Investissements immatériels",'Dépenses prévisionnelles'!$I$7="seuil respecté"),AND(B73="Acquisitions foncières",'Dépenses prévisionnelles'!$I$5="Ce montant dépasse le seuil de 10% du montant total des dépenses",C73&lt;'Dépenses prévisionnelles'!$J$5),AND(B73="Investissements immatériels",'Dépenses prévisionnelles'!$I$7="Le montant des dépenses a été ajusté pours respecter le seuil de 20%",'Répartition des financements'!C73&lt;'Dépenses prévisionnelles'!J66)),'Répartition des financements'!C73,IF('Répartition des financements'!B73="Acquisitions foncières",'Dépenses prévisionnelles'!$J$5,IF(B73="Investissements immatériels",'Dépenses prévisionnelles'!$J$7,0)))</f>
        <v>0</v>
      </c>
      <c r="I73" s="38">
        <f t="shared" si="0"/>
        <v>0</v>
      </c>
    </row>
    <row r="74" spans="1:9" x14ac:dyDescent="0.25">
      <c r="A74" s="37" t="str">
        <f>IF('Dépenses prévisionnelles'!A74="","",'Dépenses prévisionnelles'!A74)</f>
        <v/>
      </c>
      <c r="B74" s="37" t="str">
        <f>IF('Dépenses prévisionnelles'!B74="","",'Dépenses prévisionnelles'!B74)</f>
        <v/>
      </c>
      <c r="C74" s="38">
        <f>'Dépenses prévisionnelles'!D74</f>
        <v>0</v>
      </c>
      <c r="D74" s="39"/>
      <c r="E74" s="40">
        <v>0.6</v>
      </c>
      <c r="F74" s="41" t="str">
        <f>IF(B74="Acquisitions foncières",SUMIF($B$14:B74,"Acquisitions foncières",$C$14:C74),IF(B74="Investissements immatériels",SUMIF($B$14:B74,"Investissements immatériels",$C$14:C74),""))</f>
        <v/>
      </c>
      <c r="G74" s="41" t="str">
        <f>IF(AND(B74="Acquisitions foncières",F74&gt;'Dépenses prévisionnelles'!$J$5),"AC+",IF(AND(B74="Investissements immatériels",F74&gt;'Dépenses prévisionnelles'!$J$7),"IM+",IF(AND(B74="Acquisitions foncières",'Dépenses prévisionnelles'!$I$5="Ce montant dépasse le seuil de 10% du montant total des dépenses"),"AC",IF(AND(B74="Investissements immatériels",$I$7="Le montant des dépenses a été ajusté pours respecter le seuil de 20%"),"IM",""))))</f>
        <v/>
      </c>
      <c r="H74" s="38">
        <f>IF(OR(B74="Investissements matériels",AND(B74="Acquisitions foncières",'Dépenses prévisionnelles'!$I$5="seuil respecté"),AND(B74="Investissements immatériels",'Dépenses prévisionnelles'!$I$7="seuil respecté"),AND(B74="Acquisitions foncières",'Dépenses prévisionnelles'!$I$5="Ce montant dépasse le seuil de 10% du montant total des dépenses",C74&lt;'Dépenses prévisionnelles'!$J$5),AND(B74="Investissements immatériels",'Dépenses prévisionnelles'!$I$7="Le montant des dépenses a été ajusté pours respecter le seuil de 20%",'Répartition des financements'!C74&lt;'Dépenses prévisionnelles'!J67)),'Répartition des financements'!C74,IF('Répartition des financements'!B74="Acquisitions foncières",'Dépenses prévisionnelles'!$J$5,IF(B74="Investissements immatériels",'Dépenses prévisionnelles'!$J$7,0)))</f>
        <v>0</v>
      </c>
      <c r="I74" s="38">
        <f t="shared" si="0"/>
        <v>0</v>
      </c>
    </row>
    <row r="75" spans="1:9" x14ac:dyDescent="0.25">
      <c r="A75" s="37" t="str">
        <f>IF('Dépenses prévisionnelles'!A75="","",'Dépenses prévisionnelles'!A75)</f>
        <v/>
      </c>
      <c r="B75" s="37" t="str">
        <f>IF('Dépenses prévisionnelles'!B75="","",'Dépenses prévisionnelles'!B75)</f>
        <v/>
      </c>
      <c r="C75" s="38">
        <f>'Dépenses prévisionnelles'!D75</f>
        <v>0</v>
      </c>
      <c r="D75" s="39"/>
      <c r="E75" s="40">
        <v>0.6</v>
      </c>
      <c r="F75" s="41" t="str">
        <f>IF(B75="Acquisitions foncières",SUMIF($B$14:B75,"Acquisitions foncières",$C$14:C75),IF(B75="Investissements immatériels",SUMIF($B$14:B75,"Investissements immatériels",$C$14:C75),""))</f>
        <v/>
      </c>
      <c r="G75" s="41" t="str">
        <f>IF(AND(B75="Acquisitions foncières",F75&gt;'Dépenses prévisionnelles'!$J$5),"AC+",IF(AND(B75="Investissements immatériels",F75&gt;'Dépenses prévisionnelles'!$J$7),"IM+",IF(AND(B75="Acquisitions foncières",'Dépenses prévisionnelles'!$I$5="Ce montant dépasse le seuil de 10% du montant total des dépenses"),"AC",IF(AND(B75="Investissements immatériels",$I$7="Le montant des dépenses a été ajusté pours respecter le seuil de 20%"),"IM",""))))</f>
        <v/>
      </c>
      <c r="H75" s="38">
        <f>IF(OR(B75="Investissements matériels",AND(B75="Acquisitions foncières",'Dépenses prévisionnelles'!$I$5="seuil respecté"),AND(B75="Investissements immatériels",'Dépenses prévisionnelles'!$I$7="seuil respecté"),AND(B75="Acquisitions foncières",'Dépenses prévisionnelles'!$I$5="Ce montant dépasse le seuil de 10% du montant total des dépenses",C75&lt;'Dépenses prévisionnelles'!$J$5),AND(B75="Investissements immatériels",'Dépenses prévisionnelles'!$I$7="Le montant des dépenses a été ajusté pours respecter le seuil de 20%",'Répartition des financements'!C75&lt;'Dépenses prévisionnelles'!J68)),'Répartition des financements'!C75,IF('Répartition des financements'!B75="Acquisitions foncières",'Dépenses prévisionnelles'!$J$5,IF(B75="Investissements immatériels",'Dépenses prévisionnelles'!$J$7,0)))</f>
        <v>0</v>
      </c>
      <c r="I75" s="38">
        <f t="shared" si="0"/>
        <v>0</v>
      </c>
    </row>
    <row r="76" spans="1:9" x14ac:dyDescent="0.25">
      <c r="A76" s="37" t="str">
        <f>IF('Dépenses prévisionnelles'!A76="","",'Dépenses prévisionnelles'!A76)</f>
        <v/>
      </c>
      <c r="B76" s="37" t="str">
        <f>IF('Dépenses prévisionnelles'!B76="","",'Dépenses prévisionnelles'!B76)</f>
        <v/>
      </c>
      <c r="C76" s="38">
        <f>'Dépenses prévisionnelles'!D76</f>
        <v>0</v>
      </c>
      <c r="D76" s="39"/>
      <c r="E76" s="40">
        <v>0.6</v>
      </c>
      <c r="F76" s="41" t="str">
        <f>IF(B76="Acquisitions foncières",SUMIF($B$14:B76,"Acquisitions foncières",$C$14:C76),IF(B76="Investissements immatériels",SUMIF($B$14:B76,"Investissements immatériels",$C$14:C76),""))</f>
        <v/>
      </c>
      <c r="G76" s="41" t="str">
        <f>IF(AND(B76="Acquisitions foncières",F76&gt;'Dépenses prévisionnelles'!$J$5),"AC+",IF(AND(B76="Investissements immatériels",F76&gt;'Dépenses prévisionnelles'!$J$7),"IM+",IF(AND(B76="Acquisitions foncières",'Dépenses prévisionnelles'!$I$5="Ce montant dépasse le seuil de 10% du montant total des dépenses"),"AC",IF(AND(B76="Investissements immatériels",$I$7="Le montant des dépenses a été ajusté pours respecter le seuil de 20%"),"IM",""))))</f>
        <v/>
      </c>
      <c r="H76" s="38">
        <f>IF(OR(B76="Investissements matériels",AND(B76="Acquisitions foncières",'Dépenses prévisionnelles'!$I$5="seuil respecté"),AND(B76="Investissements immatériels",'Dépenses prévisionnelles'!$I$7="seuil respecté"),AND(B76="Acquisitions foncières",'Dépenses prévisionnelles'!$I$5="Ce montant dépasse le seuil de 10% du montant total des dépenses",C76&lt;'Dépenses prévisionnelles'!$J$5),AND(B76="Investissements immatériels",'Dépenses prévisionnelles'!$I$7="Le montant des dépenses a été ajusté pours respecter le seuil de 20%",'Répartition des financements'!C76&lt;'Dépenses prévisionnelles'!J69)),'Répartition des financements'!C76,IF('Répartition des financements'!B76="Acquisitions foncières",'Dépenses prévisionnelles'!$J$5,IF(B76="Investissements immatériels",'Dépenses prévisionnelles'!$J$7,0)))</f>
        <v>0</v>
      </c>
      <c r="I76" s="38">
        <f t="shared" si="0"/>
        <v>0</v>
      </c>
    </row>
    <row r="77" spans="1:9" x14ac:dyDescent="0.25">
      <c r="A77" s="37" t="str">
        <f>IF('Dépenses prévisionnelles'!A77="","",'Dépenses prévisionnelles'!A77)</f>
        <v/>
      </c>
      <c r="B77" s="37" t="str">
        <f>IF('Dépenses prévisionnelles'!B77="","",'Dépenses prévisionnelles'!B77)</f>
        <v/>
      </c>
      <c r="C77" s="38">
        <f>'Dépenses prévisionnelles'!D77</f>
        <v>0</v>
      </c>
      <c r="D77" s="39"/>
      <c r="E77" s="40">
        <v>0.6</v>
      </c>
      <c r="F77" s="41" t="str">
        <f>IF(B77="Acquisitions foncières",SUMIF($B$14:B77,"Acquisitions foncières",$C$14:C77),IF(B77="Investissements immatériels",SUMIF($B$14:B77,"Investissements immatériels",$C$14:C77),""))</f>
        <v/>
      </c>
      <c r="G77" s="41" t="str">
        <f>IF(AND(B77="Acquisitions foncières",F77&gt;'Dépenses prévisionnelles'!$J$5),"AC+",IF(AND(B77="Investissements immatériels",F77&gt;'Dépenses prévisionnelles'!$J$7),"IM+",IF(AND(B77="Acquisitions foncières",'Dépenses prévisionnelles'!$I$5="Ce montant dépasse le seuil de 10% du montant total des dépenses"),"AC",IF(AND(B77="Investissements immatériels",$I$7="Le montant des dépenses a été ajusté pours respecter le seuil de 20%"),"IM",""))))</f>
        <v/>
      </c>
      <c r="H77" s="38">
        <f>IF(OR(B77="Investissements matériels",AND(B77="Acquisitions foncières",'Dépenses prévisionnelles'!$I$5="seuil respecté"),AND(B77="Investissements immatériels",'Dépenses prévisionnelles'!$I$7="seuil respecté"),AND(B77="Acquisitions foncières",'Dépenses prévisionnelles'!$I$5="Ce montant dépasse le seuil de 10% du montant total des dépenses",C77&lt;'Dépenses prévisionnelles'!$J$5),AND(B77="Investissements immatériels",'Dépenses prévisionnelles'!$I$7="Le montant des dépenses a été ajusté pours respecter le seuil de 20%",'Répartition des financements'!C77&lt;'Dépenses prévisionnelles'!J70)),'Répartition des financements'!C77,IF('Répartition des financements'!B77="Acquisitions foncières",'Dépenses prévisionnelles'!$J$5,IF(B77="Investissements immatériels",'Dépenses prévisionnelles'!$J$7,0)))</f>
        <v>0</v>
      </c>
      <c r="I77" s="38">
        <f t="shared" si="0"/>
        <v>0</v>
      </c>
    </row>
    <row r="78" spans="1:9" x14ac:dyDescent="0.25">
      <c r="A78" s="37" t="str">
        <f>IF('Dépenses prévisionnelles'!A78="","",'Dépenses prévisionnelles'!A78)</f>
        <v/>
      </c>
      <c r="B78" s="37" t="str">
        <f>IF('Dépenses prévisionnelles'!B78="","",'Dépenses prévisionnelles'!B78)</f>
        <v/>
      </c>
      <c r="C78" s="38">
        <f>'Dépenses prévisionnelles'!D78</f>
        <v>0</v>
      </c>
      <c r="D78" s="39"/>
      <c r="E78" s="40">
        <v>0.6</v>
      </c>
      <c r="F78" s="41" t="str">
        <f>IF(B78="Acquisitions foncières",SUMIF($B$14:B78,"Acquisitions foncières",$C$14:C78),IF(B78="Investissements immatériels",SUMIF($B$14:B78,"Investissements immatériels",$C$14:C78),""))</f>
        <v/>
      </c>
      <c r="G78" s="41" t="str">
        <f>IF(AND(B78="Acquisitions foncières",F78&gt;'Dépenses prévisionnelles'!$J$5),"AC+",IF(AND(B78="Investissements immatériels",F78&gt;'Dépenses prévisionnelles'!$J$7),"IM+",IF(AND(B78="Acquisitions foncières",'Dépenses prévisionnelles'!$I$5="Ce montant dépasse le seuil de 10% du montant total des dépenses"),"AC",IF(AND(B78="Investissements immatériels",$I$7="Le montant des dépenses a été ajusté pours respecter le seuil de 20%"),"IM",""))))</f>
        <v/>
      </c>
      <c r="H78" s="38">
        <f>IF(OR(B78="Investissements matériels",AND(B78="Acquisitions foncières",'Dépenses prévisionnelles'!$I$5="seuil respecté"),AND(B78="Investissements immatériels",'Dépenses prévisionnelles'!$I$7="seuil respecté"),AND(B78="Acquisitions foncières",'Dépenses prévisionnelles'!$I$5="Ce montant dépasse le seuil de 10% du montant total des dépenses",C78&lt;'Dépenses prévisionnelles'!$J$5),AND(B78="Investissements immatériels",'Dépenses prévisionnelles'!$I$7="Le montant des dépenses a été ajusté pours respecter le seuil de 20%",'Répartition des financements'!C78&lt;'Dépenses prévisionnelles'!J71)),'Répartition des financements'!C78,IF('Répartition des financements'!B78="Acquisitions foncières",'Dépenses prévisionnelles'!$J$5,IF(B78="Investissements immatériels",'Dépenses prévisionnelles'!$J$7,0)))</f>
        <v>0</v>
      </c>
      <c r="I78" s="38">
        <f t="shared" ref="I78:I141" si="1">H78*E78</f>
        <v>0</v>
      </c>
    </row>
    <row r="79" spans="1:9" x14ac:dyDescent="0.25">
      <c r="A79" s="37" t="str">
        <f>IF('Dépenses prévisionnelles'!A79="","",'Dépenses prévisionnelles'!A79)</f>
        <v/>
      </c>
      <c r="B79" s="37" t="str">
        <f>IF('Dépenses prévisionnelles'!B79="","",'Dépenses prévisionnelles'!B79)</f>
        <v/>
      </c>
      <c r="C79" s="38">
        <f>'Dépenses prévisionnelles'!D79</f>
        <v>0</v>
      </c>
      <c r="D79" s="39"/>
      <c r="E79" s="40">
        <v>0.6</v>
      </c>
      <c r="F79" s="41" t="str">
        <f>IF(B79="Acquisitions foncières",SUMIF($B$14:B79,"Acquisitions foncières",$C$14:C79),IF(B79="Investissements immatériels",SUMIF($B$14:B79,"Investissements immatériels",$C$14:C79),""))</f>
        <v/>
      </c>
      <c r="G79" s="41" t="str">
        <f>IF(AND(B79="Acquisitions foncières",F79&gt;'Dépenses prévisionnelles'!$J$5),"AC+",IF(AND(B79="Investissements immatériels",F79&gt;'Dépenses prévisionnelles'!$J$7),"IM+",IF(AND(B79="Acquisitions foncières",'Dépenses prévisionnelles'!$I$5="Ce montant dépasse le seuil de 10% du montant total des dépenses"),"AC",IF(AND(B79="Investissements immatériels",$I$7="Le montant des dépenses a été ajusté pours respecter le seuil de 20%"),"IM",""))))</f>
        <v/>
      </c>
      <c r="H79" s="38">
        <f>IF(OR(B79="Investissements matériels",AND(B79="Acquisitions foncières",'Dépenses prévisionnelles'!$I$5="seuil respecté"),AND(B79="Investissements immatériels",'Dépenses prévisionnelles'!$I$7="seuil respecté"),AND(B79="Acquisitions foncières",'Dépenses prévisionnelles'!$I$5="Ce montant dépasse le seuil de 10% du montant total des dépenses",C79&lt;'Dépenses prévisionnelles'!$J$5),AND(B79="Investissements immatériels",'Dépenses prévisionnelles'!$I$7="Le montant des dépenses a été ajusté pours respecter le seuil de 20%",'Répartition des financements'!C79&lt;'Dépenses prévisionnelles'!J72)),'Répartition des financements'!C79,IF('Répartition des financements'!B79="Acquisitions foncières",'Dépenses prévisionnelles'!$J$5,IF(B79="Investissements immatériels",'Dépenses prévisionnelles'!$J$7,0)))</f>
        <v>0</v>
      </c>
      <c r="I79" s="38">
        <f t="shared" si="1"/>
        <v>0</v>
      </c>
    </row>
    <row r="80" spans="1:9" x14ac:dyDescent="0.25">
      <c r="A80" s="37" t="str">
        <f>IF('Dépenses prévisionnelles'!A80="","",'Dépenses prévisionnelles'!A80)</f>
        <v/>
      </c>
      <c r="B80" s="37" t="str">
        <f>IF('Dépenses prévisionnelles'!B80="","",'Dépenses prévisionnelles'!B80)</f>
        <v/>
      </c>
      <c r="C80" s="38">
        <f>'Dépenses prévisionnelles'!D80</f>
        <v>0</v>
      </c>
      <c r="D80" s="39"/>
      <c r="E80" s="40">
        <v>0.6</v>
      </c>
      <c r="F80" s="41" t="str">
        <f>IF(B80="Acquisitions foncières",SUMIF($B$14:B80,"Acquisitions foncières",$C$14:C80),IF(B80="Investissements immatériels",SUMIF($B$14:B80,"Investissements immatériels",$C$14:C80),""))</f>
        <v/>
      </c>
      <c r="G80" s="41" t="str">
        <f>IF(AND(B80="Acquisitions foncières",F80&gt;'Dépenses prévisionnelles'!$J$5),"AC+",IF(AND(B80="Investissements immatériels",F80&gt;'Dépenses prévisionnelles'!$J$7),"IM+",IF(AND(B80="Acquisitions foncières",'Dépenses prévisionnelles'!$I$5="Ce montant dépasse le seuil de 10% du montant total des dépenses"),"AC",IF(AND(B80="Investissements immatériels",$I$7="Le montant des dépenses a été ajusté pours respecter le seuil de 20%"),"IM",""))))</f>
        <v/>
      </c>
      <c r="H80" s="38">
        <f>IF(OR(B80="Investissements matériels",AND(B80="Acquisitions foncières",'Dépenses prévisionnelles'!$I$5="seuil respecté"),AND(B80="Investissements immatériels",'Dépenses prévisionnelles'!$I$7="seuil respecté"),AND(B80="Acquisitions foncières",'Dépenses prévisionnelles'!$I$5="Ce montant dépasse le seuil de 10% du montant total des dépenses",C80&lt;'Dépenses prévisionnelles'!$J$5),AND(B80="Investissements immatériels",'Dépenses prévisionnelles'!$I$7="Le montant des dépenses a été ajusté pours respecter le seuil de 20%",'Répartition des financements'!C80&lt;'Dépenses prévisionnelles'!J73)),'Répartition des financements'!C80,IF('Répartition des financements'!B80="Acquisitions foncières",'Dépenses prévisionnelles'!$J$5,IF(B80="Investissements immatériels",'Dépenses prévisionnelles'!$J$7,0)))</f>
        <v>0</v>
      </c>
      <c r="I80" s="38">
        <f t="shared" si="1"/>
        <v>0</v>
      </c>
    </row>
    <row r="81" spans="1:9" x14ac:dyDescent="0.25">
      <c r="A81" s="37" t="str">
        <f>IF('Dépenses prévisionnelles'!A81="","",'Dépenses prévisionnelles'!A81)</f>
        <v/>
      </c>
      <c r="B81" s="37" t="str">
        <f>IF('Dépenses prévisionnelles'!B81="","",'Dépenses prévisionnelles'!B81)</f>
        <v/>
      </c>
      <c r="C81" s="38">
        <f>'Dépenses prévisionnelles'!D81</f>
        <v>0</v>
      </c>
      <c r="D81" s="39"/>
      <c r="E81" s="40">
        <v>0.6</v>
      </c>
      <c r="F81" s="41" t="str">
        <f>IF(B81="Acquisitions foncières",SUMIF($B$14:B81,"Acquisitions foncières",$C$14:C81),IF(B81="Investissements immatériels",SUMIF($B$14:B81,"Investissements immatériels",$C$14:C81),""))</f>
        <v/>
      </c>
      <c r="G81" s="41" t="str">
        <f>IF(AND(B81="Acquisitions foncières",F81&gt;'Dépenses prévisionnelles'!$J$5),"AC+",IF(AND(B81="Investissements immatériels",F81&gt;'Dépenses prévisionnelles'!$J$7),"IM+",IF(AND(B81="Acquisitions foncières",'Dépenses prévisionnelles'!$I$5="Ce montant dépasse le seuil de 10% du montant total des dépenses"),"AC",IF(AND(B81="Investissements immatériels",$I$7="Le montant des dépenses a été ajusté pours respecter le seuil de 20%"),"IM",""))))</f>
        <v/>
      </c>
      <c r="H81" s="38">
        <f>IF(OR(B81="Investissements matériels",AND(B81="Acquisitions foncières",'Dépenses prévisionnelles'!$I$5="seuil respecté"),AND(B81="Investissements immatériels",'Dépenses prévisionnelles'!$I$7="seuil respecté"),AND(B81="Acquisitions foncières",'Dépenses prévisionnelles'!$I$5="Ce montant dépasse le seuil de 10% du montant total des dépenses",C81&lt;'Dépenses prévisionnelles'!$J$5),AND(B81="Investissements immatériels",'Dépenses prévisionnelles'!$I$7="Le montant des dépenses a été ajusté pours respecter le seuil de 20%",'Répartition des financements'!C81&lt;'Dépenses prévisionnelles'!J74)),'Répartition des financements'!C81,IF('Répartition des financements'!B81="Acquisitions foncières",'Dépenses prévisionnelles'!$J$5,IF(B81="Investissements immatériels",'Dépenses prévisionnelles'!$J$7,0)))</f>
        <v>0</v>
      </c>
      <c r="I81" s="38">
        <f t="shared" si="1"/>
        <v>0</v>
      </c>
    </row>
    <row r="82" spans="1:9" x14ac:dyDescent="0.25">
      <c r="A82" s="37" t="str">
        <f>IF('Dépenses prévisionnelles'!A82="","",'Dépenses prévisionnelles'!A82)</f>
        <v/>
      </c>
      <c r="B82" s="37" t="str">
        <f>IF('Dépenses prévisionnelles'!B82="","",'Dépenses prévisionnelles'!B82)</f>
        <v/>
      </c>
      <c r="C82" s="38">
        <f>'Dépenses prévisionnelles'!D82</f>
        <v>0</v>
      </c>
      <c r="D82" s="39"/>
      <c r="E82" s="40">
        <v>0.6</v>
      </c>
      <c r="F82" s="41" t="str">
        <f>IF(B82="Acquisitions foncières",SUMIF($B$14:B82,"Acquisitions foncières",$C$14:C82),IF(B82="Investissements immatériels",SUMIF($B$14:B82,"Investissements immatériels",$C$14:C82),""))</f>
        <v/>
      </c>
      <c r="G82" s="41" t="str">
        <f>IF(AND(B82="Acquisitions foncières",F82&gt;'Dépenses prévisionnelles'!$J$5),"AC+",IF(AND(B82="Investissements immatériels",F82&gt;'Dépenses prévisionnelles'!$J$7),"IM+",IF(AND(B82="Acquisitions foncières",'Dépenses prévisionnelles'!$I$5="Ce montant dépasse le seuil de 10% du montant total des dépenses"),"AC",IF(AND(B82="Investissements immatériels",$I$7="Le montant des dépenses a été ajusté pours respecter le seuil de 20%"),"IM",""))))</f>
        <v/>
      </c>
      <c r="H82" s="38">
        <f>IF(OR(B82="Investissements matériels",AND(B82="Acquisitions foncières",'Dépenses prévisionnelles'!$I$5="seuil respecté"),AND(B82="Investissements immatériels",'Dépenses prévisionnelles'!$I$7="seuil respecté"),AND(B82="Acquisitions foncières",'Dépenses prévisionnelles'!$I$5="Ce montant dépasse le seuil de 10% du montant total des dépenses",C82&lt;'Dépenses prévisionnelles'!$J$5),AND(B82="Investissements immatériels",'Dépenses prévisionnelles'!$I$7="Le montant des dépenses a été ajusté pours respecter le seuil de 20%",'Répartition des financements'!C82&lt;'Dépenses prévisionnelles'!J75)),'Répartition des financements'!C82,IF('Répartition des financements'!B82="Acquisitions foncières",'Dépenses prévisionnelles'!$J$5,IF(B82="Investissements immatériels",'Dépenses prévisionnelles'!$J$7,0)))</f>
        <v>0</v>
      </c>
      <c r="I82" s="38">
        <f t="shared" si="1"/>
        <v>0</v>
      </c>
    </row>
    <row r="83" spans="1:9" x14ac:dyDescent="0.25">
      <c r="A83" s="37" t="str">
        <f>IF('Dépenses prévisionnelles'!A83="","",'Dépenses prévisionnelles'!A83)</f>
        <v/>
      </c>
      <c r="B83" s="37" t="str">
        <f>IF('Dépenses prévisionnelles'!B83="","",'Dépenses prévisionnelles'!B83)</f>
        <v/>
      </c>
      <c r="C83" s="38">
        <f>'Dépenses prévisionnelles'!D83</f>
        <v>0</v>
      </c>
      <c r="D83" s="39"/>
      <c r="E83" s="40">
        <v>0.6</v>
      </c>
      <c r="F83" s="41" t="str">
        <f>IF(B83="Acquisitions foncières",SUMIF($B$14:B83,"Acquisitions foncières",$C$14:C83),IF(B83="Investissements immatériels",SUMIF($B$14:B83,"Investissements immatériels",$C$14:C83),""))</f>
        <v/>
      </c>
      <c r="G83" s="41" t="str">
        <f>IF(AND(B83="Acquisitions foncières",F83&gt;'Dépenses prévisionnelles'!$J$5),"AC+",IF(AND(B83="Investissements immatériels",F83&gt;'Dépenses prévisionnelles'!$J$7),"IM+",IF(AND(B83="Acquisitions foncières",'Dépenses prévisionnelles'!$I$5="Ce montant dépasse le seuil de 10% du montant total des dépenses"),"AC",IF(AND(B83="Investissements immatériels",$I$7="Le montant des dépenses a été ajusté pours respecter le seuil de 20%"),"IM",""))))</f>
        <v/>
      </c>
      <c r="H83" s="38">
        <f>IF(OR(B83="Investissements matériels",AND(B83="Acquisitions foncières",'Dépenses prévisionnelles'!$I$5="seuil respecté"),AND(B83="Investissements immatériels",'Dépenses prévisionnelles'!$I$7="seuil respecté"),AND(B83="Acquisitions foncières",'Dépenses prévisionnelles'!$I$5="Ce montant dépasse le seuil de 10% du montant total des dépenses",C83&lt;'Dépenses prévisionnelles'!$J$5),AND(B83="Investissements immatériels",'Dépenses prévisionnelles'!$I$7="Le montant des dépenses a été ajusté pours respecter le seuil de 20%",'Répartition des financements'!C83&lt;'Dépenses prévisionnelles'!J76)),'Répartition des financements'!C83,IF('Répartition des financements'!B83="Acquisitions foncières",'Dépenses prévisionnelles'!$J$5,IF(B83="Investissements immatériels",'Dépenses prévisionnelles'!$J$7,0)))</f>
        <v>0</v>
      </c>
      <c r="I83" s="38">
        <f t="shared" si="1"/>
        <v>0</v>
      </c>
    </row>
    <row r="84" spans="1:9" x14ac:dyDescent="0.25">
      <c r="A84" s="37" t="str">
        <f>IF('Dépenses prévisionnelles'!A84="","",'Dépenses prévisionnelles'!A84)</f>
        <v/>
      </c>
      <c r="B84" s="37" t="str">
        <f>IF('Dépenses prévisionnelles'!B84="","",'Dépenses prévisionnelles'!B84)</f>
        <v/>
      </c>
      <c r="C84" s="38">
        <f>'Dépenses prévisionnelles'!D84</f>
        <v>0</v>
      </c>
      <c r="D84" s="39"/>
      <c r="E84" s="40">
        <v>0.6</v>
      </c>
      <c r="F84" s="41" t="str">
        <f>IF(B84="Acquisitions foncières",SUMIF($B$14:B84,"Acquisitions foncières",$C$14:C84),IF(B84="Investissements immatériels",SUMIF($B$14:B84,"Investissements immatériels",$C$14:C84),""))</f>
        <v/>
      </c>
      <c r="G84" s="41" t="str">
        <f>IF(AND(B84="Acquisitions foncières",F84&gt;'Dépenses prévisionnelles'!$J$5),"AC+",IF(AND(B84="Investissements immatériels",F84&gt;'Dépenses prévisionnelles'!$J$7),"IM+",IF(AND(B84="Acquisitions foncières",'Dépenses prévisionnelles'!$I$5="Ce montant dépasse le seuil de 10% du montant total des dépenses"),"AC",IF(AND(B84="Investissements immatériels",$I$7="Le montant des dépenses a été ajusté pours respecter le seuil de 20%"),"IM",""))))</f>
        <v/>
      </c>
      <c r="H84" s="38">
        <f>IF(OR(B84="Investissements matériels",AND(B84="Acquisitions foncières",'Dépenses prévisionnelles'!$I$5="seuil respecté"),AND(B84="Investissements immatériels",'Dépenses prévisionnelles'!$I$7="seuil respecté"),AND(B84="Acquisitions foncières",'Dépenses prévisionnelles'!$I$5="Ce montant dépasse le seuil de 10% du montant total des dépenses",C84&lt;'Dépenses prévisionnelles'!$J$5),AND(B84="Investissements immatériels",'Dépenses prévisionnelles'!$I$7="Le montant des dépenses a été ajusté pours respecter le seuil de 20%",'Répartition des financements'!C84&lt;'Dépenses prévisionnelles'!J77)),'Répartition des financements'!C84,IF('Répartition des financements'!B84="Acquisitions foncières",'Dépenses prévisionnelles'!$J$5,IF(B84="Investissements immatériels",'Dépenses prévisionnelles'!$J$7,0)))</f>
        <v>0</v>
      </c>
      <c r="I84" s="38">
        <f t="shared" si="1"/>
        <v>0</v>
      </c>
    </row>
    <row r="85" spans="1:9" x14ac:dyDescent="0.25">
      <c r="A85" s="37" t="str">
        <f>IF('Dépenses prévisionnelles'!A85="","",'Dépenses prévisionnelles'!A85)</f>
        <v/>
      </c>
      <c r="B85" s="37" t="str">
        <f>IF('Dépenses prévisionnelles'!B85="","",'Dépenses prévisionnelles'!B85)</f>
        <v/>
      </c>
      <c r="C85" s="38">
        <f>'Dépenses prévisionnelles'!D85</f>
        <v>0</v>
      </c>
      <c r="D85" s="39"/>
      <c r="E85" s="40">
        <v>0.6</v>
      </c>
      <c r="F85" s="41" t="str">
        <f>IF(B85="Acquisitions foncières",SUMIF($B$14:B85,"Acquisitions foncières",$C$14:C85),IF(B85="Investissements immatériels",SUMIF($B$14:B85,"Investissements immatériels",$C$14:C85),""))</f>
        <v/>
      </c>
      <c r="G85" s="41" t="str">
        <f>IF(AND(B85="Acquisitions foncières",F85&gt;'Dépenses prévisionnelles'!$J$5),"AC+",IF(AND(B85="Investissements immatériels",F85&gt;'Dépenses prévisionnelles'!$J$7),"IM+",IF(AND(B85="Acquisitions foncières",'Dépenses prévisionnelles'!$I$5="Ce montant dépasse le seuil de 10% du montant total des dépenses"),"AC",IF(AND(B85="Investissements immatériels",$I$7="Le montant des dépenses a été ajusté pours respecter le seuil de 20%"),"IM",""))))</f>
        <v/>
      </c>
      <c r="H85" s="38">
        <f>IF(OR(B85="Investissements matériels",AND(B85="Acquisitions foncières",'Dépenses prévisionnelles'!$I$5="seuil respecté"),AND(B85="Investissements immatériels",'Dépenses prévisionnelles'!$I$7="seuil respecté"),AND(B85="Acquisitions foncières",'Dépenses prévisionnelles'!$I$5="Ce montant dépasse le seuil de 10% du montant total des dépenses",C85&lt;'Dépenses prévisionnelles'!$J$5),AND(B85="Investissements immatériels",'Dépenses prévisionnelles'!$I$7="Le montant des dépenses a été ajusté pours respecter le seuil de 20%",'Répartition des financements'!C85&lt;'Dépenses prévisionnelles'!J78)),'Répartition des financements'!C85,IF('Répartition des financements'!B85="Acquisitions foncières",'Dépenses prévisionnelles'!$J$5,IF(B85="Investissements immatériels",'Dépenses prévisionnelles'!$J$7,0)))</f>
        <v>0</v>
      </c>
      <c r="I85" s="38">
        <f t="shared" si="1"/>
        <v>0</v>
      </c>
    </row>
    <row r="86" spans="1:9" x14ac:dyDescent="0.25">
      <c r="A86" s="37" t="str">
        <f>IF('Dépenses prévisionnelles'!A86="","",'Dépenses prévisionnelles'!A86)</f>
        <v/>
      </c>
      <c r="B86" s="37" t="str">
        <f>IF('Dépenses prévisionnelles'!B86="","",'Dépenses prévisionnelles'!B86)</f>
        <v/>
      </c>
      <c r="C86" s="38">
        <f>'Dépenses prévisionnelles'!D86</f>
        <v>0</v>
      </c>
      <c r="D86" s="39"/>
      <c r="E86" s="40">
        <v>0.6</v>
      </c>
      <c r="F86" s="41" t="str">
        <f>IF(B86="Acquisitions foncières",SUMIF($B$14:B86,"Acquisitions foncières",$C$14:C86),IF(B86="Investissements immatériels",SUMIF($B$14:B86,"Investissements immatériels",$C$14:C86),""))</f>
        <v/>
      </c>
      <c r="G86" s="41" t="str">
        <f>IF(AND(B86="Acquisitions foncières",F86&gt;'Dépenses prévisionnelles'!$J$5),"AC+",IF(AND(B86="Investissements immatériels",F86&gt;'Dépenses prévisionnelles'!$J$7),"IM+",IF(AND(B86="Acquisitions foncières",'Dépenses prévisionnelles'!$I$5="Ce montant dépasse le seuil de 10% du montant total des dépenses"),"AC",IF(AND(B86="Investissements immatériels",$I$7="Le montant des dépenses a été ajusté pours respecter le seuil de 20%"),"IM",""))))</f>
        <v/>
      </c>
      <c r="H86" s="38">
        <f>IF(OR(B86="Investissements matériels",AND(B86="Acquisitions foncières",'Dépenses prévisionnelles'!$I$5="seuil respecté"),AND(B86="Investissements immatériels",'Dépenses prévisionnelles'!$I$7="seuil respecté"),AND(B86="Acquisitions foncières",'Dépenses prévisionnelles'!$I$5="Ce montant dépasse le seuil de 10% du montant total des dépenses",C86&lt;'Dépenses prévisionnelles'!$J$5),AND(B86="Investissements immatériels",'Dépenses prévisionnelles'!$I$7="Le montant des dépenses a été ajusté pours respecter le seuil de 20%",'Répartition des financements'!C86&lt;'Dépenses prévisionnelles'!J79)),'Répartition des financements'!C86,IF('Répartition des financements'!B86="Acquisitions foncières",'Dépenses prévisionnelles'!$J$5,IF(B86="Investissements immatériels",'Dépenses prévisionnelles'!$J$7,0)))</f>
        <v>0</v>
      </c>
      <c r="I86" s="38">
        <f t="shared" si="1"/>
        <v>0</v>
      </c>
    </row>
    <row r="87" spans="1:9" x14ac:dyDescent="0.25">
      <c r="A87" s="37" t="str">
        <f>IF('Dépenses prévisionnelles'!A87="","",'Dépenses prévisionnelles'!A87)</f>
        <v/>
      </c>
      <c r="B87" s="37" t="str">
        <f>IF('Dépenses prévisionnelles'!B87="","",'Dépenses prévisionnelles'!B87)</f>
        <v/>
      </c>
      <c r="C87" s="38">
        <f>'Dépenses prévisionnelles'!D87</f>
        <v>0</v>
      </c>
      <c r="D87" s="39"/>
      <c r="E87" s="40">
        <v>0.6</v>
      </c>
      <c r="F87" s="41" t="str">
        <f>IF(B87="Acquisitions foncières",SUMIF($B$14:B87,"Acquisitions foncières",$C$14:C87),IF(B87="Investissements immatériels",SUMIF($B$14:B87,"Investissements immatériels",$C$14:C87),""))</f>
        <v/>
      </c>
      <c r="G87" s="41" t="str">
        <f>IF(AND(B87="Acquisitions foncières",F87&gt;'Dépenses prévisionnelles'!$J$5),"AC+",IF(AND(B87="Investissements immatériels",F87&gt;'Dépenses prévisionnelles'!$J$7),"IM+",IF(AND(B87="Acquisitions foncières",'Dépenses prévisionnelles'!$I$5="Ce montant dépasse le seuil de 10% du montant total des dépenses"),"AC",IF(AND(B87="Investissements immatériels",$I$7="Le montant des dépenses a été ajusté pours respecter le seuil de 20%"),"IM",""))))</f>
        <v/>
      </c>
      <c r="H87" s="38">
        <f>IF(OR(B87="Investissements matériels",AND(B87="Acquisitions foncières",'Dépenses prévisionnelles'!$I$5="seuil respecté"),AND(B87="Investissements immatériels",'Dépenses prévisionnelles'!$I$7="seuil respecté"),AND(B87="Acquisitions foncières",'Dépenses prévisionnelles'!$I$5="Ce montant dépasse le seuil de 10% du montant total des dépenses",C87&lt;'Dépenses prévisionnelles'!$J$5),AND(B87="Investissements immatériels",'Dépenses prévisionnelles'!$I$7="Le montant des dépenses a été ajusté pours respecter le seuil de 20%",'Répartition des financements'!C87&lt;'Dépenses prévisionnelles'!J80)),'Répartition des financements'!C87,IF('Répartition des financements'!B87="Acquisitions foncières",'Dépenses prévisionnelles'!$J$5,IF(B87="Investissements immatériels",'Dépenses prévisionnelles'!$J$7,0)))</f>
        <v>0</v>
      </c>
      <c r="I87" s="38">
        <f t="shared" si="1"/>
        <v>0</v>
      </c>
    </row>
    <row r="88" spans="1:9" x14ac:dyDescent="0.25">
      <c r="A88" s="37" t="str">
        <f>IF('Dépenses prévisionnelles'!A88="","",'Dépenses prévisionnelles'!A88)</f>
        <v/>
      </c>
      <c r="B88" s="37" t="str">
        <f>IF('Dépenses prévisionnelles'!B88="","",'Dépenses prévisionnelles'!B88)</f>
        <v/>
      </c>
      <c r="C88" s="38">
        <f>'Dépenses prévisionnelles'!D88</f>
        <v>0</v>
      </c>
      <c r="D88" s="39"/>
      <c r="E88" s="40">
        <v>0.6</v>
      </c>
      <c r="F88" s="41" t="str">
        <f>IF(B88="Acquisitions foncières",SUMIF($B$14:B88,"Acquisitions foncières",$C$14:C88),IF(B88="Investissements immatériels",SUMIF($B$14:B88,"Investissements immatériels",$C$14:C88),""))</f>
        <v/>
      </c>
      <c r="G88" s="41" t="str">
        <f>IF(AND(B88="Acquisitions foncières",F88&gt;'Dépenses prévisionnelles'!$J$5),"AC+",IF(AND(B88="Investissements immatériels",F88&gt;'Dépenses prévisionnelles'!$J$7),"IM+",IF(AND(B88="Acquisitions foncières",'Dépenses prévisionnelles'!$I$5="Ce montant dépasse le seuil de 10% du montant total des dépenses"),"AC",IF(AND(B88="Investissements immatériels",$I$7="Le montant des dépenses a été ajusté pours respecter le seuil de 20%"),"IM",""))))</f>
        <v/>
      </c>
      <c r="H88" s="38">
        <f>IF(OR(B88="Investissements matériels",AND(B88="Acquisitions foncières",'Dépenses prévisionnelles'!$I$5="seuil respecté"),AND(B88="Investissements immatériels",'Dépenses prévisionnelles'!$I$7="seuil respecté"),AND(B88="Acquisitions foncières",'Dépenses prévisionnelles'!$I$5="Ce montant dépasse le seuil de 10% du montant total des dépenses",C88&lt;'Dépenses prévisionnelles'!$J$5),AND(B88="Investissements immatériels",'Dépenses prévisionnelles'!$I$7="Le montant des dépenses a été ajusté pours respecter le seuil de 20%",'Répartition des financements'!C88&lt;'Dépenses prévisionnelles'!J81)),'Répartition des financements'!C88,IF('Répartition des financements'!B88="Acquisitions foncières",'Dépenses prévisionnelles'!$J$5,IF(B88="Investissements immatériels",'Dépenses prévisionnelles'!$J$7,0)))</f>
        <v>0</v>
      </c>
      <c r="I88" s="38">
        <f t="shared" si="1"/>
        <v>0</v>
      </c>
    </row>
    <row r="89" spans="1:9" x14ac:dyDescent="0.25">
      <c r="A89" s="37" t="str">
        <f>IF('Dépenses prévisionnelles'!A89="","",'Dépenses prévisionnelles'!A89)</f>
        <v/>
      </c>
      <c r="B89" s="37" t="str">
        <f>IF('Dépenses prévisionnelles'!B89="","",'Dépenses prévisionnelles'!B89)</f>
        <v/>
      </c>
      <c r="C89" s="38">
        <f>'Dépenses prévisionnelles'!D89</f>
        <v>0</v>
      </c>
      <c r="D89" s="39"/>
      <c r="E89" s="40">
        <v>0.6</v>
      </c>
      <c r="F89" s="41" t="str">
        <f>IF(B89="Acquisitions foncières",SUMIF($B$14:B89,"Acquisitions foncières",$C$14:C89),IF(B89="Investissements immatériels",SUMIF($B$14:B89,"Investissements immatériels",$C$14:C89),""))</f>
        <v/>
      </c>
      <c r="G89" s="41" t="str">
        <f>IF(AND(B89="Acquisitions foncières",F89&gt;'Dépenses prévisionnelles'!$J$5),"AC+",IF(AND(B89="Investissements immatériels",F89&gt;'Dépenses prévisionnelles'!$J$7),"IM+",IF(AND(B89="Acquisitions foncières",'Dépenses prévisionnelles'!$I$5="Ce montant dépasse le seuil de 10% du montant total des dépenses"),"AC",IF(AND(B89="Investissements immatériels",$I$7="Le montant des dépenses a été ajusté pours respecter le seuil de 20%"),"IM",""))))</f>
        <v/>
      </c>
      <c r="H89" s="38">
        <f>IF(OR(B89="Investissements matériels",AND(B89="Acquisitions foncières",'Dépenses prévisionnelles'!$I$5="seuil respecté"),AND(B89="Investissements immatériels",'Dépenses prévisionnelles'!$I$7="seuil respecté"),AND(B89="Acquisitions foncières",'Dépenses prévisionnelles'!$I$5="Ce montant dépasse le seuil de 10% du montant total des dépenses",C89&lt;'Dépenses prévisionnelles'!$J$5),AND(B89="Investissements immatériels",'Dépenses prévisionnelles'!$I$7="Le montant des dépenses a été ajusté pours respecter le seuil de 20%",'Répartition des financements'!C89&lt;'Dépenses prévisionnelles'!J82)),'Répartition des financements'!C89,IF('Répartition des financements'!B89="Acquisitions foncières",'Dépenses prévisionnelles'!$J$5,IF(B89="Investissements immatériels",'Dépenses prévisionnelles'!$J$7,0)))</f>
        <v>0</v>
      </c>
      <c r="I89" s="38">
        <f t="shared" si="1"/>
        <v>0</v>
      </c>
    </row>
    <row r="90" spans="1:9" x14ac:dyDescent="0.25">
      <c r="A90" s="37" t="str">
        <f>IF('Dépenses prévisionnelles'!A90="","",'Dépenses prévisionnelles'!A90)</f>
        <v/>
      </c>
      <c r="B90" s="37" t="str">
        <f>IF('Dépenses prévisionnelles'!B90="","",'Dépenses prévisionnelles'!B90)</f>
        <v/>
      </c>
      <c r="C90" s="38">
        <f>'Dépenses prévisionnelles'!D90</f>
        <v>0</v>
      </c>
      <c r="D90" s="39"/>
      <c r="E90" s="40">
        <v>0.6</v>
      </c>
      <c r="F90" s="41" t="str">
        <f>IF(B90="Acquisitions foncières",SUMIF($B$14:B90,"Acquisitions foncières",$C$14:C90),IF(B90="Investissements immatériels",SUMIF($B$14:B90,"Investissements immatériels",$C$14:C90),""))</f>
        <v/>
      </c>
      <c r="G90" s="41" t="str">
        <f>IF(AND(B90="Acquisitions foncières",F90&gt;'Dépenses prévisionnelles'!$J$5),"AC+",IF(AND(B90="Investissements immatériels",F90&gt;'Dépenses prévisionnelles'!$J$7),"IM+",IF(AND(B90="Acquisitions foncières",'Dépenses prévisionnelles'!$I$5="Ce montant dépasse le seuil de 10% du montant total des dépenses"),"AC",IF(AND(B90="Investissements immatériels",$I$7="Le montant des dépenses a été ajusté pours respecter le seuil de 20%"),"IM",""))))</f>
        <v/>
      </c>
      <c r="H90" s="38">
        <f>IF(OR(B90="Investissements matériels",AND(B90="Acquisitions foncières",'Dépenses prévisionnelles'!$I$5="seuil respecté"),AND(B90="Investissements immatériels",'Dépenses prévisionnelles'!$I$7="seuil respecté"),AND(B90="Acquisitions foncières",'Dépenses prévisionnelles'!$I$5="Ce montant dépasse le seuil de 10% du montant total des dépenses",C90&lt;'Dépenses prévisionnelles'!$J$5),AND(B90="Investissements immatériels",'Dépenses prévisionnelles'!$I$7="Le montant des dépenses a été ajusté pours respecter le seuil de 20%",'Répartition des financements'!C90&lt;'Dépenses prévisionnelles'!J83)),'Répartition des financements'!C90,IF('Répartition des financements'!B90="Acquisitions foncières",'Dépenses prévisionnelles'!$J$5,IF(B90="Investissements immatériels",'Dépenses prévisionnelles'!$J$7,0)))</f>
        <v>0</v>
      </c>
      <c r="I90" s="38">
        <f t="shared" si="1"/>
        <v>0</v>
      </c>
    </row>
    <row r="91" spans="1:9" x14ac:dyDescent="0.25">
      <c r="A91" s="37" t="str">
        <f>IF('Dépenses prévisionnelles'!A91="","",'Dépenses prévisionnelles'!A91)</f>
        <v/>
      </c>
      <c r="B91" s="37" t="str">
        <f>IF('Dépenses prévisionnelles'!B91="","",'Dépenses prévisionnelles'!B91)</f>
        <v/>
      </c>
      <c r="C91" s="38">
        <f>'Dépenses prévisionnelles'!D91</f>
        <v>0</v>
      </c>
      <c r="D91" s="39"/>
      <c r="E91" s="40">
        <v>0.6</v>
      </c>
      <c r="F91" s="41" t="str">
        <f>IF(B91="Acquisitions foncières",SUMIF($B$14:B91,"Acquisitions foncières",$C$14:C91),IF(B91="Investissements immatériels",SUMIF($B$14:B91,"Investissements immatériels",$C$14:C91),""))</f>
        <v/>
      </c>
      <c r="G91" s="41" t="str">
        <f>IF(AND(B91="Acquisitions foncières",F91&gt;'Dépenses prévisionnelles'!$J$5),"AC+",IF(AND(B91="Investissements immatériels",F91&gt;'Dépenses prévisionnelles'!$J$7),"IM+",IF(AND(B91="Acquisitions foncières",'Dépenses prévisionnelles'!$I$5="Ce montant dépasse le seuil de 10% du montant total des dépenses"),"AC",IF(AND(B91="Investissements immatériels",$I$7="Le montant des dépenses a été ajusté pours respecter le seuil de 20%"),"IM",""))))</f>
        <v/>
      </c>
      <c r="H91" s="38">
        <f>IF(OR(B91="Investissements matériels",AND(B91="Acquisitions foncières",'Dépenses prévisionnelles'!$I$5="seuil respecté"),AND(B91="Investissements immatériels",'Dépenses prévisionnelles'!$I$7="seuil respecté"),AND(B91="Acquisitions foncières",'Dépenses prévisionnelles'!$I$5="Ce montant dépasse le seuil de 10% du montant total des dépenses",C91&lt;'Dépenses prévisionnelles'!$J$5),AND(B91="Investissements immatériels",'Dépenses prévisionnelles'!$I$7="Le montant des dépenses a été ajusté pours respecter le seuil de 20%",'Répartition des financements'!C91&lt;'Dépenses prévisionnelles'!J84)),'Répartition des financements'!C91,IF('Répartition des financements'!B91="Acquisitions foncières",'Dépenses prévisionnelles'!$J$5,IF(B91="Investissements immatériels",'Dépenses prévisionnelles'!$J$7,0)))</f>
        <v>0</v>
      </c>
      <c r="I91" s="38">
        <f t="shared" si="1"/>
        <v>0</v>
      </c>
    </row>
    <row r="92" spans="1:9" x14ac:dyDescent="0.25">
      <c r="A92" s="37" t="str">
        <f>IF('Dépenses prévisionnelles'!A92="","",'Dépenses prévisionnelles'!A92)</f>
        <v/>
      </c>
      <c r="B92" s="37" t="str">
        <f>IF('Dépenses prévisionnelles'!B92="","",'Dépenses prévisionnelles'!B92)</f>
        <v/>
      </c>
      <c r="C92" s="38">
        <f>'Dépenses prévisionnelles'!D92</f>
        <v>0</v>
      </c>
      <c r="D92" s="39"/>
      <c r="E92" s="40">
        <v>0.6</v>
      </c>
      <c r="F92" s="41" t="str">
        <f>IF(B92="Acquisitions foncières",SUMIF($B$14:B92,"Acquisitions foncières",$C$14:C92),IF(B92="Investissements immatériels",SUMIF($B$14:B92,"Investissements immatériels",$C$14:C92),""))</f>
        <v/>
      </c>
      <c r="G92" s="41" t="str">
        <f>IF(AND(B92="Acquisitions foncières",F92&gt;'Dépenses prévisionnelles'!$J$5),"AC+",IF(AND(B92="Investissements immatériels",F92&gt;'Dépenses prévisionnelles'!$J$7),"IM+",IF(AND(B92="Acquisitions foncières",'Dépenses prévisionnelles'!$I$5="Ce montant dépasse le seuil de 10% du montant total des dépenses"),"AC",IF(AND(B92="Investissements immatériels",$I$7="Le montant des dépenses a été ajusté pours respecter le seuil de 20%"),"IM",""))))</f>
        <v/>
      </c>
      <c r="H92" s="38">
        <f>IF(OR(B92="Investissements matériels",AND(B92="Acquisitions foncières",'Dépenses prévisionnelles'!$I$5="seuil respecté"),AND(B92="Investissements immatériels",'Dépenses prévisionnelles'!$I$7="seuil respecté"),AND(B92="Acquisitions foncières",'Dépenses prévisionnelles'!$I$5="Ce montant dépasse le seuil de 10% du montant total des dépenses",C92&lt;'Dépenses prévisionnelles'!$J$5),AND(B92="Investissements immatériels",'Dépenses prévisionnelles'!$I$7="Le montant des dépenses a été ajusté pours respecter le seuil de 20%",'Répartition des financements'!C92&lt;'Dépenses prévisionnelles'!J85)),'Répartition des financements'!C92,IF('Répartition des financements'!B92="Acquisitions foncières",'Dépenses prévisionnelles'!$J$5,IF(B92="Investissements immatériels",'Dépenses prévisionnelles'!$J$7,0)))</f>
        <v>0</v>
      </c>
      <c r="I92" s="38">
        <f t="shared" si="1"/>
        <v>0</v>
      </c>
    </row>
    <row r="93" spans="1:9" x14ac:dyDescent="0.25">
      <c r="A93" s="37" t="str">
        <f>IF('Dépenses prévisionnelles'!A93="","",'Dépenses prévisionnelles'!A93)</f>
        <v/>
      </c>
      <c r="B93" s="37" t="str">
        <f>IF('Dépenses prévisionnelles'!B93="","",'Dépenses prévisionnelles'!B93)</f>
        <v/>
      </c>
      <c r="C93" s="38">
        <f>'Dépenses prévisionnelles'!D93</f>
        <v>0</v>
      </c>
      <c r="D93" s="39"/>
      <c r="E93" s="40">
        <v>0.6</v>
      </c>
      <c r="F93" s="41" t="str">
        <f>IF(B93="Acquisitions foncières",SUMIF($B$14:B93,"Acquisitions foncières",$C$14:C93),IF(B93="Investissements immatériels",SUMIF($B$14:B93,"Investissements immatériels",$C$14:C93),""))</f>
        <v/>
      </c>
      <c r="G93" s="41" t="str">
        <f>IF(AND(B93="Acquisitions foncières",F93&gt;'Dépenses prévisionnelles'!$J$5),"AC+",IF(AND(B93="Investissements immatériels",F93&gt;'Dépenses prévisionnelles'!$J$7),"IM+",IF(AND(B93="Acquisitions foncières",'Dépenses prévisionnelles'!$I$5="Ce montant dépasse le seuil de 10% du montant total des dépenses"),"AC",IF(AND(B93="Investissements immatériels",$I$7="Le montant des dépenses a été ajusté pours respecter le seuil de 20%"),"IM",""))))</f>
        <v/>
      </c>
      <c r="H93" s="38">
        <f>IF(OR(B93="Investissements matériels",AND(B93="Acquisitions foncières",'Dépenses prévisionnelles'!$I$5="seuil respecté"),AND(B93="Investissements immatériels",'Dépenses prévisionnelles'!$I$7="seuil respecté"),AND(B93="Acquisitions foncières",'Dépenses prévisionnelles'!$I$5="Ce montant dépasse le seuil de 10% du montant total des dépenses",C93&lt;'Dépenses prévisionnelles'!$J$5),AND(B93="Investissements immatériels",'Dépenses prévisionnelles'!$I$7="Le montant des dépenses a été ajusté pours respecter le seuil de 20%",'Répartition des financements'!C93&lt;'Dépenses prévisionnelles'!J86)),'Répartition des financements'!C93,IF('Répartition des financements'!B93="Acquisitions foncières",'Dépenses prévisionnelles'!$J$5,IF(B93="Investissements immatériels",'Dépenses prévisionnelles'!$J$7,0)))</f>
        <v>0</v>
      </c>
      <c r="I93" s="38">
        <f t="shared" si="1"/>
        <v>0</v>
      </c>
    </row>
    <row r="94" spans="1:9" x14ac:dyDescent="0.25">
      <c r="A94" s="37" t="str">
        <f>IF('Dépenses prévisionnelles'!A94="","",'Dépenses prévisionnelles'!A94)</f>
        <v/>
      </c>
      <c r="B94" s="37" t="str">
        <f>IF('Dépenses prévisionnelles'!B94="","",'Dépenses prévisionnelles'!B94)</f>
        <v/>
      </c>
      <c r="C94" s="38">
        <f>'Dépenses prévisionnelles'!D94</f>
        <v>0</v>
      </c>
      <c r="D94" s="39"/>
      <c r="E94" s="40">
        <v>0.6</v>
      </c>
      <c r="F94" s="41" t="str">
        <f>IF(B94="Acquisitions foncières",SUMIF($B$14:B94,"Acquisitions foncières",$C$14:C94),IF(B94="Investissements immatériels",SUMIF($B$14:B94,"Investissements immatériels",$C$14:C94),""))</f>
        <v/>
      </c>
      <c r="G94" s="41" t="str">
        <f>IF(AND(B94="Acquisitions foncières",F94&gt;'Dépenses prévisionnelles'!$J$5),"AC+",IF(AND(B94="Investissements immatériels",F94&gt;'Dépenses prévisionnelles'!$J$7),"IM+",IF(AND(B94="Acquisitions foncières",'Dépenses prévisionnelles'!$I$5="Ce montant dépasse le seuil de 10% du montant total des dépenses"),"AC",IF(AND(B94="Investissements immatériels",$I$7="Le montant des dépenses a été ajusté pours respecter le seuil de 20%"),"IM",""))))</f>
        <v/>
      </c>
      <c r="H94" s="38">
        <f>IF(OR(B94="Investissements matériels",AND(B94="Acquisitions foncières",'Dépenses prévisionnelles'!$I$5="seuil respecté"),AND(B94="Investissements immatériels",'Dépenses prévisionnelles'!$I$7="seuil respecté"),AND(B94="Acquisitions foncières",'Dépenses prévisionnelles'!$I$5="Ce montant dépasse le seuil de 10% du montant total des dépenses",C94&lt;'Dépenses prévisionnelles'!$J$5),AND(B94="Investissements immatériels",'Dépenses prévisionnelles'!$I$7="Le montant des dépenses a été ajusté pours respecter le seuil de 20%",'Répartition des financements'!C94&lt;'Dépenses prévisionnelles'!J87)),'Répartition des financements'!C94,IF('Répartition des financements'!B94="Acquisitions foncières",'Dépenses prévisionnelles'!$J$5,IF(B94="Investissements immatériels",'Dépenses prévisionnelles'!$J$7,0)))</f>
        <v>0</v>
      </c>
      <c r="I94" s="38">
        <f t="shared" si="1"/>
        <v>0</v>
      </c>
    </row>
    <row r="95" spans="1:9" x14ac:dyDescent="0.25">
      <c r="A95" s="37" t="str">
        <f>IF('Dépenses prévisionnelles'!A95="","",'Dépenses prévisionnelles'!A95)</f>
        <v/>
      </c>
      <c r="B95" s="37" t="str">
        <f>IF('Dépenses prévisionnelles'!B95="","",'Dépenses prévisionnelles'!B95)</f>
        <v/>
      </c>
      <c r="C95" s="38">
        <f>'Dépenses prévisionnelles'!D95</f>
        <v>0</v>
      </c>
      <c r="D95" s="39"/>
      <c r="E95" s="40">
        <v>0.6</v>
      </c>
      <c r="F95" s="41" t="str">
        <f>IF(B95="Acquisitions foncières",SUMIF($B$14:B95,"Acquisitions foncières",$C$14:C95),IF(B95="Investissements immatériels",SUMIF($B$14:B95,"Investissements immatériels",$C$14:C95),""))</f>
        <v/>
      </c>
      <c r="G95" s="41" t="str">
        <f>IF(AND(B95="Acquisitions foncières",F95&gt;'Dépenses prévisionnelles'!$J$5),"AC+",IF(AND(B95="Investissements immatériels",F95&gt;'Dépenses prévisionnelles'!$J$7),"IM+",IF(AND(B95="Acquisitions foncières",'Dépenses prévisionnelles'!$I$5="Ce montant dépasse le seuil de 10% du montant total des dépenses"),"AC",IF(AND(B95="Investissements immatériels",$I$7="Le montant des dépenses a été ajusté pours respecter le seuil de 20%"),"IM",""))))</f>
        <v/>
      </c>
      <c r="H95" s="38">
        <f>IF(OR(B95="Investissements matériels",AND(B95="Acquisitions foncières",'Dépenses prévisionnelles'!$I$5="seuil respecté"),AND(B95="Investissements immatériels",'Dépenses prévisionnelles'!$I$7="seuil respecté"),AND(B95="Acquisitions foncières",'Dépenses prévisionnelles'!$I$5="Ce montant dépasse le seuil de 10% du montant total des dépenses",C95&lt;'Dépenses prévisionnelles'!$J$5),AND(B95="Investissements immatériels",'Dépenses prévisionnelles'!$I$7="Le montant des dépenses a été ajusté pours respecter le seuil de 20%",'Répartition des financements'!C95&lt;'Dépenses prévisionnelles'!J88)),'Répartition des financements'!C95,IF('Répartition des financements'!B95="Acquisitions foncières",'Dépenses prévisionnelles'!$J$5,IF(B95="Investissements immatériels",'Dépenses prévisionnelles'!$J$7,0)))</f>
        <v>0</v>
      </c>
      <c r="I95" s="38">
        <f t="shared" si="1"/>
        <v>0</v>
      </c>
    </row>
    <row r="96" spans="1:9" x14ac:dyDescent="0.25">
      <c r="A96" s="37" t="str">
        <f>IF('Dépenses prévisionnelles'!A96="","",'Dépenses prévisionnelles'!A96)</f>
        <v/>
      </c>
      <c r="B96" s="37" t="str">
        <f>IF('Dépenses prévisionnelles'!B96="","",'Dépenses prévisionnelles'!B96)</f>
        <v/>
      </c>
      <c r="C96" s="38">
        <f>'Dépenses prévisionnelles'!D96</f>
        <v>0</v>
      </c>
      <c r="D96" s="39"/>
      <c r="E96" s="40">
        <v>0.6</v>
      </c>
      <c r="F96" s="41" t="str">
        <f>IF(B96="Acquisitions foncières",SUMIF($B$14:B96,"Acquisitions foncières",$C$14:C96),IF(B96="Investissements immatériels",SUMIF($B$14:B96,"Investissements immatériels",$C$14:C96),""))</f>
        <v/>
      </c>
      <c r="G96" s="41" t="str">
        <f>IF(AND(B96="Acquisitions foncières",F96&gt;'Dépenses prévisionnelles'!$J$5),"AC+",IF(AND(B96="Investissements immatériels",F96&gt;'Dépenses prévisionnelles'!$J$7),"IM+",IF(AND(B96="Acquisitions foncières",'Dépenses prévisionnelles'!$I$5="Ce montant dépasse le seuil de 10% du montant total des dépenses"),"AC",IF(AND(B96="Investissements immatériels",$I$7="Le montant des dépenses a été ajusté pours respecter le seuil de 20%"),"IM",""))))</f>
        <v/>
      </c>
      <c r="H96" s="38">
        <f>IF(OR(B96="Investissements matériels",AND(B96="Acquisitions foncières",'Dépenses prévisionnelles'!$I$5="seuil respecté"),AND(B96="Investissements immatériels",'Dépenses prévisionnelles'!$I$7="seuil respecté"),AND(B96="Acquisitions foncières",'Dépenses prévisionnelles'!$I$5="Ce montant dépasse le seuil de 10% du montant total des dépenses",C96&lt;'Dépenses prévisionnelles'!$J$5),AND(B96="Investissements immatériels",'Dépenses prévisionnelles'!$I$7="Le montant des dépenses a été ajusté pours respecter le seuil de 20%",'Répartition des financements'!C96&lt;'Dépenses prévisionnelles'!J89)),'Répartition des financements'!C96,IF('Répartition des financements'!B96="Acquisitions foncières",'Dépenses prévisionnelles'!$J$5,IF(B96="Investissements immatériels",'Dépenses prévisionnelles'!$J$7,0)))</f>
        <v>0</v>
      </c>
      <c r="I96" s="38">
        <f t="shared" si="1"/>
        <v>0</v>
      </c>
    </row>
    <row r="97" spans="1:9" x14ac:dyDescent="0.25">
      <c r="A97" s="37" t="str">
        <f>IF('Dépenses prévisionnelles'!A97="","",'Dépenses prévisionnelles'!A97)</f>
        <v/>
      </c>
      <c r="B97" s="37" t="str">
        <f>IF('Dépenses prévisionnelles'!B97="","",'Dépenses prévisionnelles'!B97)</f>
        <v/>
      </c>
      <c r="C97" s="38">
        <f>'Dépenses prévisionnelles'!D97</f>
        <v>0</v>
      </c>
      <c r="D97" s="39"/>
      <c r="E97" s="40">
        <v>0.6</v>
      </c>
      <c r="F97" s="41" t="str">
        <f>IF(B97="Acquisitions foncières",SUMIF($B$14:B97,"Acquisitions foncières",$C$14:C97),IF(B97="Investissements immatériels",SUMIF($B$14:B97,"Investissements immatériels",$C$14:C97),""))</f>
        <v/>
      </c>
      <c r="G97" s="41" t="str">
        <f>IF(AND(B97="Acquisitions foncières",F97&gt;'Dépenses prévisionnelles'!$J$5),"AC+",IF(AND(B97="Investissements immatériels",F97&gt;'Dépenses prévisionnelles'!$J$7),"IM+",IF(AND(B97="Acquisitions foncières",'Dépenses prévisionnelles'!$I$5="Ce montant dépasse le seuil de 10% du montant total des dépenses"),"AC",IF(AND(B97="Investissements immatériels",$I$7="Le montant des dépenses a été ajusté pours respecter le seuil de 20%"),"IM",""))))</f>
        <v/>
      </c>
      <c r="H97" s="38">
        <f>IF(OR(B97="Investissements matériels",AND(B97="Acquisitions foncières",'Dépenses prévisionnelles'!$I$5="seuil respecté"),AND(B97="Investissements immatériels",'Dépenses prévisionnelles'!$I$7="seuil respecté"),AND(B97="Acquisitions foncières",'Dépenses prévisionnelles'!$I$5="Ce montant dépasse le seuil de 10% du montant total des dépenses",C97&lt;'Dépenses prévisionnelles'!$J$5),AND(B97="Investissements immatériels",'Dépenses prévisionnelles'!$I$7="Le montant des dépenses a été ajusté pours respecter le seuil de 20%",'Répartition des financements'!C97&lt;'Dépenses prévisionnelles'!J90)),'Répartition des financements'!C97,IF('Répartition des financements'!B97="Acquisitions foncières",'Dépenses prévisionnelles'!$J$5,IF(B97="Investissements immatériels",'Dépenses prévisionnelles'!$J$7,0)))</f>
        <v>0</v>
      </c>
      <c r="I97" s="38">
        <f t="shared" si="1"/>
        <v>0</v>
      </c>
    </row>
    <row r="98" spans="1:9" x14ac:dyDescent="0.25">
      <c r="A98" s="37" t="str">
        <f>IF('Dépenses prévisionnelles'!A98="","",'Dépenses prévisionnelles'!A98)</f>
        <v/>
      </c>
      <c r="B98" s="37" t="str">
        <f>IF('Dépenses prévisionnelles'!B98="","",'Dépenses prévisionnelles'!B98)</f>
        <v/>
      </c>
      <c r="C98" s="38">
        <f>'Dépenses prévisionnelles'!D98</f>
        <v>0</v>
      </c>
      <c r="D98" s="39"/>
      <c r="E98" s="40">
        <v>0.6</v>
      </c>
      <c r="F98" s="41" t="str">
        <f>IF(B98="Acquisitions foncières",SUMIF($B$14:B98,"Acquisitions foncières",$C$14:C98),IF(B98="Investissements immatériels",SUMIF($B$14:B98,"Investissements immatériels",$C$14:C98),""))</f>
        <v/>
      </c>
      <c r="G98" s="41" t="str">
        <f>IF(AND(B98="Acquisitions foncières",F98&gt;'Dépenses prévisionnelles'!$J$5),"AC+",IF(AND(B98="Investissements immatériels",F98&gt;'Dépenses prévisionnelles'!$J$7),"IM+",IF(AND(B98="Acquisitions foncières",'Dépenses prévisionnelles'!$I$5="Ce montant dépasse le seuil de 10% du montant total des dépenses"),"AC",IF(AND(B98="Investissements immatériels",$I$7="Le montant des dépenses a été ajusté pours respecter le seuil de 20%"),"IM",""))))</f>
        <v/>
      </c>
      <c r="H98" s="38">
        <f>IF(OR(B98="Investissements matériels",AND(B98="Acquisitions foncières",'Dépenses prévisionnelles'!$I$5="seuil respecté"),AND(B98="Investissements immatériels",'Dépenses prévisionnelles'!$I$7="seuil respecté"),AND(B98="Acquisitions foncières",'Dépenses prévisionnelles'!$I$5="Ce montant dépasse le seuil de 10% du montant total des dépenses",C98&lt;'Dépenses prévisionnelles'!$J$5),AND(B98="Investissements immatériels",'Dépenses prévisionnelles'!$I$7="Le montant des dépenses a été ajusté pours respecter le seuil de 20%",'Répartition des financements'!C98&lt;'Dépenses prévisionnelles'!J91)),'Répartition des financements'!C98,IF('Répartition des financements'!B98="Acquisitions foncières",'Dépenses prévisionnelles'!$J$5,IF(B98="Investissements immatériels",'Dépenses prévisionnelles'!$J$7,0)))</f>
        <v>0</v>
      </c>
      <c r="I98" s="38">
        <f t="shared" si="1"/>
        <v>0</v>
      </c>
    </row>
    <row r="99" spans="1:9" x14ac:dyDescent="0.25">
      <c r="A99" s="37" t="str">
        <f>IF('Dépenses prévisionnelles'!A99="","",'Dépenses prévisionnelles'!A99)</f>
        <v/>
      </c>
      <c r="B99" s="37" t="str">
        <f>IF('Dépenses prévisionnelles'!B99="","",'Dépenses prévisionnelles'!B99)</f>
        <v/>
      </c>
      <c r="C99" s="38">
        <f>'Dépenses prévisionnelles'!D99</f>
        <v>0</v>
      </c>
      <c r="D99" s="39"/>
      <c r="E99" s="40">
        <v>0.6</v>
      </c>
      <c r="F99" s="41" t="str">
        <f>IF(B99="Acquisitions foncières",SUMIF($B$14:B99,"Acquisitions foncières",$C$14:C99),IF(B99="Investissements immatériels",SUMIF($B$14:B99,"Investissements immatériels",$C$14:C99),""))</f>
        <v/>
      </c>
      <c r="G99" s="41" t="str">
        <f>IF(AND(B99="Acquisitions foncières",F99&gt;'Dépenses prévisionnelles'!$J$5),"AC+",IF(AND(B99="Investissements immatériels",F99&gt;'Dépenses prévisionnelles'!$J$7),"IM+",IF(AND(B99="Acquisitions foncières",'Dépenses prévisionnelles'!$I$5="Ce montant dépasse le seuil de 10% du montant total des dépenses"),"AC",IF(AND(B99="Investissements immatériels",$I$7="Le montant des dépenses a été ajusté pours respecter le seuil de 20%"),"IM",""))))</f>
        <v/>
      </c>
      <c r="H99" s="38">
        <f>IF(OR(B99="Investissements matériels",AND(B99="Acquisitions foncières",'Dépenses prévisionnelles'!$I$5="seuil respecté"),AND(B99="Investissements immatériels",'Dépenses prévisionnelles'!$I$7="seuil respecté"),AND(B99="Acquisitions foncières",'Dépenses prévisionnelles'!$I$5="Ce montant dépasse le seuil de 10% du montant total des dépenses",C99&lt;'Dépenses prévisionnelles'!$J$5),AND(B99="Investissements immatériels",'Dépenses prévisionnelles'!$I$7="Le montant des dépenses a été ajusté pours respecter le seuil de 20%",'Répartition des financements'!C99&lt;'Dépenses prévisionnelles'!J92)),'Répartition des financements'!C99,IF('Répartition des financements'!B99="Acquisitions foncières",'Dépenses prévisionnelles'!$J$5,IF(B99="Investissements immatériels",'Dépenses prévisionnelles'!$J$7,0)))</f>
        <v>0</v>
      </c>
      <c r="I99" s="38">
        <f t="shared" si="1"/>
        <v>0</v>
      </c>
    </row>
    <row r="100" spans="1:9" x14ac:dyDescent="0.25">
      <c r="A100" s="37" t="str">
        <f>IF('Dépenses prévisionnelles'!A100="","",'Dépenses prévisionnelles'!A100)</f>
        <v/>
      </c>
      <c r="B100" s="37" t="str">
        <f>IF('Dépenses prévisionnelles'!B100="","",'Dépenses prévisionnelles'!B100)</f>
        <v/>
      </c>
      <c r="C100" s="38">
        <f>'Dépenses prévisionnelles'!D100</f>
        <v>0</v>
      </c>
      <c r="D100" s="39"/>
      <c r="E100" s="40">
        <v>0.6</v>
      </c>
      <c r="F100" s="41" t="str">
        <f>IF(B100="Acquisitions foncières",SUMIF($B$14:B100,"Acquisitions foncières",$C$14:C100),IF(B100="Investissements immatériels",SUMIF($B$14:B100,"Investissements immatériels",$C$14:C100),""))</f>
        <v/>
      </c>
      <c r="G100" s="41" t="str">
        <f>IF(AND(B100="Acquisitions foncières",F100&gt;'Dépenses prévisionnelles'!$J$5),"AC+",IF(AND(B100="Investissements immatériels",F100&gt;'Dépenses prévisionnelles'!$J$7),"IM+",IF(AND(B100="Acquisitions foncières",'Dépenses prévisionnelles'!$I$5="Ce montant dépasse le seuil de 10% du montant total des dépenses"),"AC",IF(AND(B100="Investissements immatériels",$I$7="Le montant des dépenses a été ajusté pours respecter le seuil de 20%"),"IM",""))))</f>
        <v/>
      </c>
      <c r="H100" s="38">
        <f>IF(OR(B100="Investissements matériels",AND(B100="Acquisitions foncières",'Dépenses prévisionnelles'!$I$5="seuil respecté"),AND(B100="Investissements immatériels",'Dépenses prévisionnelles'!$I$7="seuil respecté"),AND(B100="Acquisitions foncières",'Dépenses prévisionnelles'!$I$5="Ce montant dépasse le seuil de 10% du montant total des dépenses",C100&lt;'Dépenses prévisionnelles'!$J$5),AND(B100="Investissements immatériels",'Dépenses prévisionnelles'!$I$7="Le montant des dépenses a été ajusté pours respecter le seuil de 20%",'Répartition des financements'!C100&lt;'Dépenses prévisionnelles'!J93)),'Répartition des financements'!C100,IF('Répartition des financements'!B100="Acquisitions foncières",'Dépenses prévisionnelles'!$J$5,IF(B100="Investissements immatériels",'Dépenses prévisionnelles'!$J$7,0)))</f>
        <v>0</v>
      </c>
      <c r="I100" s="38">
        <f t="shared" si="1"/>
        <v>0</v>
      </c>
    </row>
    <row r="101" spans="1:9" x14ac:dyDescent="0.25">
      <c r="A101" s="37" t="str">
        <f>IF('Dépenses prévisionnelles'!A101="","",'Dépenses prévisionnelles'!A101)</f>
        <v/>
      </c>
      <c r="B101" s="37" t="str">
        <f>IF('Dépenses prévisionnelles'!B101="","",'Dépenses prévisionnelles'!B101)</f>
        <v/>
      </c>
      <c r="C101" s="38">
        <f>'Dépenses prévisionnelles'!D101</f>
        <v>0</v>
      </c>
      <c r="D101" s="39"/>
      <c r="E101" s="40">
        <v>0.6</v>
      </c>
      <c r="F101" s="41" t="str">
        <f>IF(B101="Acquisitions foncières",SUMIF($B$14:B101,"Acquisitions foncières",$C$14:C101),IF(B101="Investissements immatériels",SUMIF($B$14:B101,"Investissements immatériels",$C$14:C101),""))</f>
        <v/>
      </c>
      <c r="G101" s="41" t="str">
        <f>IF(AND(B101="Acquisitions foncières",F101&gt;'Dépenses prévisionnelles'!$J$5),"AC+",IF(AND(B101="Investissements immatériels",F101&gt;'Dépenses prévisionnelles'!$J$7),"IM+",IF(AND(B101="Acquisitions foncières",'Dépenses prévisionnelles'!$I$5="Ce montant dépasse le seuil de 10% du montant total des dépenses"),"AC",IF(AND(B101="Investissements immatériels",$I$7="Le montant des dépenses a été ajusté pours respecter le seuil de 20%"),"IM",""))))</f>
        <v/>
      </c>
      <c r="H101" s="38">
        <f>IF(OR(B101="Investissements matériels",AND(B101="Acquisitions foncières",'Dépenses prévisionnelles'!$I$5="seuil respecté"),AND(B101="Investissements immatériels",'Dépenses prévisionnelles'!$I$7="seuil respecté"),AND(B101="Acquisitions foncières",'Dépenses prévisionnelles'!$I$5="Ce montant dépasse le seuil de 10% du montant total des dépenses",C101&lt;'Dépenses prévisionnelles'!$J$5),AND(B101="Investissements immatériels",'Dépenses prévisionnelles'!$I$7="Le montant des dépenses a été ajusté pours respecter le seuil de 20%",'Répartition des financements'!C101&lt;'Dépenses prévisionnelles'!J94)),'Répartition des financements'!C101,IF('Répartition des financements'!B101="Acquisitions foncières",'Dépenses prévisionnelles'!$J$5,IF(B101="Investissements immatériels",'Dépenses prévisionnelles'!$J$7,0)))</f>
        <v>0</v>
      </c>
      <c r="I101" s="38">
        <f t="shared" si="1"/>
        <v>0</v>
      </c>
    </row>
    <row r="102" spans="1:9" x14ac:dyDescent="0.25">
      <c r="A102" s="37" t="str">
        <f>IF('Dépenses prévisionnelles'!A102="","",'Dépenses prévisionnelles'!A102)</f>
        <v/>
      </c>
      <c r="B102" s="37" t="str">
        <f>IF('Dépenses prévisionnelles'!B102="","",'Dépenses prévisionnelles'!B102)</f>
        <v/>
      </c>
      <c r="C102" s="38">
        <f>'Dépenses prévisionnelles'!D102</f>
        <v>0</v>
      </c>
      <c r="D102" s="39"/>
      <c r="E102" s="40">
        <v>0.6</v>
      </c>
      <c r="F102" s="41" t="str">
        <f>IF(B102="Acquisitions foncières",SUMIF($B$14:B102,"Acquisitions foncières",$C$14:C102),IF(B102="Investissements immatériels",SUMIF($B$14:B102,"Investissements immatériels",$C$14:C102),""))</f>
        <v/>
      </c>
      <c r="G102" s="41" t="str">
        <f>IF(AND(B102="Acquisitions foncières",F102&gt;'Dépenses prévisionnelles'!$J$5),"AC+",IF(AND(B102="Investissements immatériels",F102&gt;'Dépenses prévisionnelles'!$J$7),"IM+",IF(AND(B102="Acquisitions foncières",'Dépenses prévisionnelles'!$I$5="Ce montant dépasse le seuil de 10% du montant total des dépenses"),"AC",IF(AND(B102="Investissements immatériels",$I$7="Le montant des dépenses a été ajusté pours respecter le seuil de 20%"),"IM",""))))</f>
        <v/>
      </c>
      <c r="H102" s="38">
        <f>IF(OR(B102="Investissements matériels",AND(B102="Acquisitions foncières",'Dépenses prévisionnelles'!$I$5="seuil respecté"),AND(B102="Investissements immatériels",'Dépenses prévisionnelles'!$I$7="seuil respecté"),AND(B102="Acquisitions foncières",'Dépenses prévisionnelles'!$I$5="Ce montant dépasse le seuil de 10% du montant total des dépenses",C102&lt;'Dépenses prévisionnelles'!$J$5),AND(B102="Investissements immatériels",'Dépenses prévisionnelles'!$I$7="Le montant des dépenses a été ajusté pours respecter le seuil de 20%",'Répartition des financements'!C102&lt;'Dépenses prévisionnelles'!J95)),'Répartition des financements'!C102,IF('Répartition des financements'!B102="Acquisitions foncières",'Dépenses prévisionnelles'!$J$5,IF(B102="Investissements immatériels",'Dépenses prévisionnelles'!$J$7,0)))</f>
        <v>0</v>
      </c>
      <c r="I102" s="38">
        <f t="shared" si="1"/>
        <v>0</v>
      </c>
    </row>
    <row r="103" spans="1:9" x14ac:dyDescent="0.25">
      <c r="A103" s="37" t="str">
        <f>IF('Dépenses prévisionnelles'!A103="","",'Dépenses prévisionnelles'!A103)</f>
        <v/>
      </c>
      <c r="B103" s="37" t="str">
        <f>IF('Dépenses prévisionnelles'!B103="","",'Dépenses prévisionnelles'!B103)</f>
        <v/>
      </c>
      <c r="C103" s="38">
        <f>'Dépenses prévisionnelles'!D103</f>
        <v>0</v>
      </c>
      <c r="D103" s="39"/>
      <c r="E103" s="40">
        <v>0.6</v>
      </c>
      <c r="F103" s="41" t="str">
        <f>IF(B103="Acquisitions foncières",SUMIF($B$14:B103,"Acquisitions foncières",$C$14:C103),IF(B103="Investissements immatériels",SUMIF($B$14:B103,"Investissements immatériels",$C$14:C103),""))</f>
        <v/>
      </c>
      <c r="G103" s="41" t="str">
        <f>IF(AND(B103="Acquisitions foncières",F103&gt;'Dépenses prévisionnelles'!$J$5),"AC+",IF(AND(B103="Investissements immatériels",F103&gt;'Dépenses prévisionnelles'!$J$7),"IM+",IF(AND(B103="Acquisitions foncières",'Dépenses prévisionnelles'!$I$5="Ce montant dépasse le seuil de 10% du montant total des dépenses"),"AC",IF(AND(B103="Investissements immatériels",$I$7="Le montant des dépenses a été ajusté pours respecter le seuil de 20%"),"IM",""))))</f>
        <v/>
      </c>
      <c r="H103" s="38">
        <f>IF(OR(B103="Investissements matériels",AND(B103="Acquisitions foncières",'Dépenses prévisionnelles'!$I$5="seuil respecté"),AND(B103="Investissements immatériels",'Dépenses prévisionnelles'!$I$7="seuil respecté"),AND(B103="Acquisitions foncières",'Dépenses prévisionnelles'!$I$5="Ce montant dépasse le seuil de 10% du montant total des dépenses",C103&lt;'Dépenses prévisionnelles'!$J$5),AND(B103="Investissements immatériels",'Dépenses prévisionnelles'!$I$7="Le montant des dépenses a été ajusté pours respecter le seuil de 20%",'Répartition des financements'!C103&lt;'Dépenses prévisionnelles'!J96)),'Répartition des financements'!C103,IF('Répartition des financements'!B103="Acquisitions foncières",'Dépenses prévisionnelles'!$J$5,IF(B103="Investissements immatériels",'Dépenses prévisionnelles'!$J$7,0)))</f>
        <v>0</v>
      </c>
      <c r="I103" s="38">
        <f t="shared" si="1"/>
        <v>0</v>
      </c>
    </row>
    <row r="104" spans="1:9" x14ac:dyDescent="0.25">
      <c r="A104" s="37" t="str">
        <f>IF('Dépenses prévisionnelles'!A104="","",'Dépenses prévisionnelles'!A104)</f>
        <v/>
      </c>
      <c r="B104" s="37" t="str">
        <f>IF('Dépenses prévisionnelles'!B104="","",'Dépenses prévisionnelles'!B104)</f>
        <v/>
      </c>
      <c r="C104" s="38">
        <f>'Dépenses prévisionnelles'!D104</f>
        <v>0</v>
      </c>
      <c r="D104" s="39"/>
      <c r="E104" s="40">
        <v>0.6</v>
      </c>
      <c r="F104" s="41" t="str">
        <f>IF(B104="Acquisitions foncières",SUMIF($B$14:B104,"Acquisitions foncières",$C$14:C104),IF(B104="Investissements immatériels",SUMIF($B$14:B104,"Investissements immatériels",$C$14:C104),""))</f>
        <v/>
      </c>
      <c r="G104" s="41" t="str">
        <f>IF(AND(B104="Acquisitions foncières",F104&gt;'Dépenses prévisionnelles'!$J$5),"AC+",IF(AND(B104="Investissements immatériels",F104&gt;'Dépenses prévisionnelles'!$J$7),"IM+",IF(AND(B104="Acquisitions foncières",'Dépenses prévisionnelles'!$I$5="Ce montant dépasse le seuil de 10% du montant total des dépenses"),"AC",IF(AND(B104="Investissements immatériels",$I$7="Le montant des dépenses a été ajusté pours respecter le seuil de 20%"),"IM",""))))</f>
        <v/>
      </c>
      <c r="H104" s="38">
        <f>IF(OR(B104="Investissements matériels",AND(B104="Acquisitions foncières",'Dépenses prévisionnelles'!$I$5="seuil respecté"),AND(B104="Investissements immatériels",'Dépenses prévisionnelles'!$I$7="seuil respecté"),AND(B104="Acquisitions foncières",'Dépenses prévisionnelles'!$I$5="Ce montant dépasse le seuil de 10% du montant total des dépenses",C104&lt;'Dépenses prévisionnelles'!$J$5),AND(B104="Investissements immatériels",'Dépenses prévisionnelles'!$I$7="Le montant des dépenses a été ajusté pours respecter le seuil de 20%",'Répartition des financements'!C104&lt;'Dépenses prévisionnelles'!J97)),'Répartition des financements'!C104,IF('Répartition des financements'!B104="Acquisitions foncières",'Dépenses prévisionnelles'!$J$5,IF(B104="Investissements immatériels",'Dépenses prévisionnelles'!$J$7,0)))</f>
        <v>0</v>
      </c>
      <c r="I104" s="38">
        <f t="shared" si="1"/>
        <v>0</v>
      </c>
    </row>
    <row r="105" spans="1:9" x14ac:dyDescent="0.25">
      <c r="A105" s="37" t="str">
        <f>IF('Dépenses prévisionnelles'!A105="","",'Dépenses prévisionnelles'!A105)</f>
        <v/>
      </c>
      <c r="B105" s="37" t="str">
        <f>IF('Dépenses prévisionnelles'!B105="","",'Dépenses prévisionnelles'!B105)</f>
        <v/>
      </c>
      <c r="C105" s="38">
        <f>'Dépenses prévisionnelles'!D105</f>
        <v>0</v>
      </c>
      <c r="D105" s="39"/>
      <c r="E105" s="40">
        <v>0.6</v>
      </c>
      <c r="F105" s="41" t="str">
        <f>IF(B105="Acquisitions foncières",SUMIF($B$14:B105,"Acquisitions foncières",$C$14:C105),IF(B105="Investissements immatériels",SUMIF($B$14:B105,"Investissements immatériels",$C$14:C105),""))</f>
        <v/>
      </c>
      <c r="G105" s="41" t="str">
        <f>IF(AND(B105="Acquisitions foncières",F105&gt;'Dépenses prévisionnelles'!$J$5),"AC+",IF(AND(B105="Investissements immatériels",F105&gt;'Dépenses prévisionnelles'!$J$7),"IM+",IF(AND(B105="Acquisitions foncières",'Dépenses prévisionnelles'!$I$5="Ce montant dépasse le seuil de 10% du montant total des dépenses"),"AC",IF(AND(B105="Investissements immatériels",$I$7="Le montant des dépenses a été ajusté pours respecter le seuil de 20%"),"IM",""))))</f>
        <v/>
      </c>
      <c r="H105" s="38">
        <f>IF(OR(B105="Investissements matériels",AND(B105="Acquisitions foncières",'Dépenses prévisionnelles'!$I$5="seuil respecté"),AND(B105="Investissements immatériels",'Dépenses prévisionnelles'!$I$7="seuil respecté"),AND(B105="Acquisitions foncières",'Dépenses prévisionnelles'!$I$5="Ce montant dépasse le seuil de 10% du montant total des dépenses",C105&lt;'Dépenses prévisionnelles'!$J$5),AND(B105="Investissements immatériels",'Dépenses prévisionnelles'!$I$7="Le montant des dépenses a été ajusté pours respecter le seuil de 20%",'Répartition des financements'!C105&lt;'Dépenses prévisionnelles'!J98)),'Répartition des financements'!C105,IF('Répartition des financements'!B105="Acquisitions foncières",'Dépenses prévisionnelles'!$J$5,IF(B105="Investissements immatériels",'Dépenses prévisionnelles'!$J$7,0)))</f>
        <v>0</v>
      </c>
      <c r="I105" s="38">
        <f t="shared" si="1"/>
        <v>0</v>
      </c>
    </row>
    <row r="106" spans="1:9" x14ac:dyDescent="0.25">
      <c r="A106" s="37" t="str">
        <f>IF('Dépenses prévisionnelles'!A106="","",'Dépenses prévisionnelles'!A106)</f>
        <v/>
      </c>
      <c r="B106" s="37" t="str">
        <f>IF('Dépenses prévisionnelles'!B106="","",'Dépenses prévisionnelles'!B106)</f>
        <v/>
      </c>
      <c r="C106" s="38">
        <f>'Dépenses prévisionnelles'!D106</f>
        <v>0</v>
      </c>
      <c r="D106" s="39"/>
      <c r="E106" s="40">
        <v>0.6</v>
      </c>
      <c r="F106" s="41" t="str">
        <f>IF(B106="Acquisitions foncières",SUMIF($B$14:B106,"Acquisitions foncières",$C$14:C106),IF(B106="Investissements immatériels",SUMIF($B$14:B106,"Investissements immatériels",$C$14:C106),""))</f>
        <v/>
      </c>
      <c r="G106" s="41" t="str">
        <f>IF(AND(B106="Acquisitions foncières",F106&gt;'Dépenses prévisionnelles'!$J$5),"AC+",IF(AND(B106="Investissements immatériels",F106&gt;'Dépenses prévisionnelles'!$J$7),"IM+",IF(AND(B106="Acquisitions foncières",'Dépenses prévisionnelles'!$I$5="Ce montant dépasse le seuil de 10% du montant total des dépenses"),"AC",IF(AND(B106="Investissements immatériels",$I$7="Le montant des dépenses a été ajusté pours respecter le seuil de 20%"),"IM",""))))</f>
        <v/>
      </c>
      <c r="H106" s="38">
        <f>IF(OR(B106="Investissements matériels",AND(B106="Acquisitions foncières",'Dépenses prévisionnelles'!$I$5="seuil respecté"),AND(B106="Investissements immatériels",'Dépenses prévisionnelles'!$I$7="seuil respecté"),AND(B106="Acquisitions foncières",'Dépenses prévisionnelles'!$I$5="Ce montant dépasse le seuil de 10% du montant total des dépenses",C106&lt;'Dépenses prévisionnelles'!$J$5),AND(B106="Investissements immatériels",'Dépenses prévisionnelles'!$I$7="Le montant des dépenses a été ajusté pours respecter le seuil de 20%",'Répartition des financements'!C106&lt;'Dépenses prévisionnelles'!J99)),'Répartition des financements'!C106,IF('Répartition des financements'!B106="Acquisitions foncières",'Dépenses prévisionnelles'!$J$5,IF(B106="Investissements immatériels",'Dépenses prévisionnelles'!$J$7,0)))</f>
        <v>0</v>
      </c>
      <c r="I106" s="38">
        <f t="shared" si="1"/>
        <v>0</v>
      </c>
    </row>
    <row r="107" spans="1:9" x14ac:dyDescent="0.25">
      <c r="A107" s="37" t="str">
        <f>IF('Dépenses prévisionnelles'!A107="","",'Dépenses prévisionnelles'!A107)</f>
        <v/>
      </c>
      <c r="B107" s="37" t="str">
        <f>IF('Dépenses prévisionnelles'!B107="","",'Dépenses prévisionnelles'!B107)</f>
        <v/>
      </c>
      <c r="C107" s="38">
        <f>'Dépenses prévisionnelles'!D107</f>
        <v>0</v>
      </c>
      <c r="D107" s="39"/>
      <c r="E107" s="40">
        <v>0.6</v>
      </c>
      <c r="F107" s="41" t="str">
        <f>IF(B107="Acquisitions foncières",SUMIF($B$14:B107,"Acquisitions foncières",$C$14:C107),IF(B107="Investissements immatériels",SUMIF($B$14:B107,"Investissements immatériels",$C$14:C107),""))</f>
        <v/>
      </c>
      <c r="G107" s="41" t="str">
        <f>IF(AND(B107="Acquisitions foncières",F107&gt;'Dépenses prévisionnelles'!$J$5),"AC+",IF(AND(B107="Investissements immatériels",F107&gt;'Dépenses prévisionnelles'!$J$7),"IM+",IF(AND(B107="Acquisitions foncières",'Dépenses prévisionnelles'!$I$5="Ce montant dépasse le seuil de 10% du montant total des dépenses"),"AC",IF(AND(B107="Investissements immatériels",$I$7="Le montant des dépenses a été ajusté pours respecter le seuil de 20%"),"IM",""))))</f>
        <v/>
      </c>
      <c r="H107" s="38">
        <f>IF(OR(B107="Investissements matériels",AND(B107="Acquisitions foncières",'Dépenses prévisionnelles'!$I$5="seuil respecté"),AND(B107="Investissements immatériels",'Dépenses prévisionnelles'!$I$7="seuil respecté"),AND(B107="Acquisitions foncières",'Dépenses prévisionnelles'!$I$5="Ce montant dépasse le seuil de 10% du montant total des dépenses",C107&lt;'Dépenses prévisionnelles'!$J$5),AND(B107="Investissements immatériels",'Dépenses prévisionnelles'!$I$7="Le montant des dépenses a été ajusté pours respecter le seuil de 20%",'Répartition des financements'!C107&lt;'Dépenses prévisionnelles'!J100)),'Répartition des financements'!C107,IF('Répartition des financements'!B107="Acquisitions foncières",'Dépenses prévisionnelles'!$J$5,IF(B107="Investissements immatériels",'Dépenses prévisionnelles'!$J$7,0)))</f>
        <v>0</v>
      </c>
      <c r="I107" s="38">
        <f t="shared" si="1"/>
        <v>0</v>
      </c>
    </row>
    <row r="108" spans="1:9" x14ac:dyDescent="0.25">
      <c r="A108" s="37" t="str">
        <f>IF('Dépenses prévisionnelles'!A108="","",'Dépenses prévisionnelles'!A108)</f>
        <v/>
      </c>
      <c r="B108" s="37" t="str">
        <f>IF('Dépenses prévisionnelles'!B108="","",'Dépenses prévisionnelles'!B108)</f>
        <v/>
      </c>
      <c r="C108" s="38">
        <f>'Dépenses prévisionnelles'!D108</f>
        <v>0</v>
      </c>
      <c r="D108" s="39"/>
      <c r="E108" s="40">
        <v>0.6</v>
      </c>
      <c r="F108" s="41" t="str">
        <f>IF(B108="Acquisitions foncières",SUMIF($B$14:B108,"Acquisitions foncières",$C$14:C108),IF(B108="Investissements immatériels",SUMIF($B$14:B108,"Investissements immatériels",$C$14:C108),""))</f>
        <v/>
      </c>
      <c r="G108" s="41" t="str">
        <f>IF(AND(B108="Acquisitions foncières",F108&gt;'Dépenses prévisionnelles'!$J$5),"AC+",IF(AND(B108="Investissements immatériels",F108&gt;'Dépenses prévisionnelles'!$J$7),"IM+",IF(AND(B108="Acquisitions foncières",'Dépenses prévisionnelles'!$I$5="Ce montant dépasse le seuil de 10% du montant total des dépenses"),"AC",IF(AND(B108="Investissements immatériels",$I$7="Le montant des dépenses a été ajusté pours respecter le seuil de 20%"),"IM",""))))</f>
        <v/>
      </c>
      <c r="H108" s="38">
        <f>IF(OR(B108="Investissements matériels",AND(B108="Acquisitions foncières",'Dépenses prévisionnelles'!$I$5="seuil respecté"),AND(B108="Investissements immatériels",'Dépenses prévisionnelles'!$I$7="seuil respecté"),AND(B108="Acquisitions foncières",'Dépenses prévisionnelles'!$I$5="Ce montant dépasse le seuil de 10% du montant total des dépenses",C108&lt;'Dépenses prévisionnelles'!$J$5),AND(B108="Investissements immatériels",'Dépenses prévisionnelles'!$I$7="Le montant des dépenses a été ajusté pours respecter le seuil de 20%",'Répartition des financements'!C108&lt;'Dépenses prévisionnelles'!J101)),'Répartition des financements'!C108,IF('Répartition des financements'!B108="Acquisitions foncières",'Dépenses prévisionnelles'!$J$5,IF(B108="Investissements immatériels",'Dépenses prévisionnelles'!$J$7,0)))</f>
        <v>0</v>
      </c>
      <c r="I108" s="38">
        <f t="shared" si="1"/>
        <v>0</v>
      </c>
    </row>
    <row r="109" spans="1:9" x14ac:dyDescent="0.25">
      <c r="A109" s="37" t="str">
        <f>IF('Dépenses prévisionnelles'!A109="","",'Dépenses prévisionnelles'!A109)</f>
        <v/>
      </c>
      <c r="B109" s="37" t="str">
        <f>IF('Dépenses prévisionnelles'!B109="","",'Dépenses prévisionnelles'!B109)</f>
        <v/>
      </c>
      <c r="C109" s="38">
        <f>'Dépenses prévisionnelles'!D109</f>
        <v>0</v>
      </c>
      <c r="D109" s="39"/>
      <c r="E109" s="40">
        <v>0.6</v>
      </c>
      <c r="F109" s="41" t="str">
        <f>IF(B109="Acquisitions foncières",SUMIF($B$14:B109,"Acquisitions foncières",$C$14:C109),IF(B109="Investissements immatériels",SUMIF($B$14:B109,"Investissements immatériels",$C$14:C109),""))</f>
        <v/>
      </c>
      <c r="G109" s="41" t="str">
        <f>IF(AND(B109="Acquisitions foncières",F109&gt;'Dépenses prévisionnelles'!$J$5),"AC+",IF(AND(B109="Investissements immatériels",F109&gt;'Dépenses prévisionnelles'!$J$7),"IM+",IF(AND(B109="Acquisitions foncières",'Dépenses prévisionnelles'!$I$5="Ce montant dépasse le seuil de 10% du montant total des dépenses"),"AC",IF(AND(B109="Investissements immatériels",$I$7="Le montant des dépenses a été ajusté pours respecter le seuil de 20%"),"IM",""))))</f>
        <v/>
      </c>
      <c r="H109" s="38">
        <f>IF(OR(B109="Investissements matériels",AND(B109="Acquisitions foncières",'Dépenses prévisionnelles'!$I$5="seuil respecté"),AND(B109="Investissements immatériels",'Dépenses prévisionnelles'!$I$7="seuil respecté"),AND(B109="Acquisitions foncières",'Dépenses prévisionnelles'!$I$5="Ce montant dépasse le seuil de 10% du montant total des dépenses",C109&lt;'Dépenses prévisionnelles'!$J$5),AND(B109="Investissements immatériels",'Dépenses prévisionnelles'!$I$7="Le montant des dépenses a été ajusté pours respecter le seuil de 20%",'Répartition des financements'!C109&lt;'Dépenses prévisionnelles'!J102)),'Répartition des financements'!C109,IF('Répartition des financements'!B109="Acquisitions foncières",'Dépenses prévisionnelles'!$J$5,IF(B109="Investissements immatériels",'Dépenses prévisionnelles'!$J$7,0)))</f>
        <v>0</v>
      </c>
      <c r="I109" s="38">
        <f t="shared" si="1"/>
        <v>0</v>
      </c>
    </row>
    <row r="110" spans="1:9" x14ac:dyDescent="0.25">
      <c r="A110" s="37" t="str">
        <f>IF('Dépenses prévisionnelles'!A110="","",'Dépenses prévisionnelles'!A110)</f>
        <v/>
      </c>
      <c r="B110" s="37" t="str">
        <f>IF('Dépenses prévisionnelles'!B110="","",'Dépenses prévisionnelles'!B110)</f>
        <v/>
      </c>
      <c r="C110" s="38">
        <f>'Dépenses prévisionnelles'!D110</f>
        <v>0</v>
      </c>
      <c r="D110" s="39"/>
      <c r="E110" s="40">
        <v>0.6</v>
      </c>
      <c r="F110" s="41" t="str">
        <f>IF(B110="Acquisitions foncières",SUMIF($B$14:B110,"Acquisitions foncières",$C$14:C110),IF(B110="Investissements immatériels",SUMIF($B$14:B110,"Investissements immatériels",$C$14:C110),""))</f>
        <v/>
      </c>
      <c r="G110" s="41" t="str">
        <f>IF(AND(B110="Acquisitions foncières",F110&gt;'Dépenses prévisionnelles'!$J$5),"AC+",IF(AND(B110="Investissements immatériels",F110&gt;'Dépenses prévisionnelles'!$J$7),"IM+",IF(AND(B110="Acquisitions foncières",'Dépenses prévisionnelles'!$I$5="Ce montant dépasse le seuil de 10% du montant total des dépenses"),"AC",IF(AND(B110="Investissements immatériels",$I$7="Le montant des dépenses a été ajusté pours respecter le seuil de 20%"),"IM",""))))</f>
        <v/>
      </c>
      <c r="H110" s="38">
        <f>IF(OR(B110="Investissements matériels",AND(B110="Acquisitions foncières",'Dépenses prévisionnelles'!$I$5="seuil respecté"),AND(B110="Investissements immatériels",'Dépenses prévisionnelles'!$I$7="seuil respecté"),AND(B110="Acquisitions foncières",'Dépenses prévisionnelles'!$I$5="Ce montant dépasse le seuil de 10% du montant total des dépenses",C110&lt;'Dépenses prévisionnelles'!$J$5),AND(B110="Investissements immatériels",'Dépenses prévisionnelles'!$I$7="Le montant des dépenses a été ajusté pours respecter le seuil de 20%",'Répartition des financements'!C110&lt;'Dépenses prévisionnelles'!J103)),'Répartition des financements'!C110,IF('Répartition des financements'!B110="Acquisitions foncières",'Dépenses prévisionnelles'!$J$5,IF(B110="Investissements immatériels",'Dépenses prévisionnelles'!$J$7,0)))</f>
        <v>0</v>
      </c>
      <c r="I110" s="38">
        <f t="shared" si="1"/>
        <v>0</v>
      </c>
    </row>
    <row r="111" spans="1:9" x14ac:dyDescent="0.25">
      <c r="A111" s="37" t="str">
        <f>IF('Dépenses prévisionnelles'!A111="","",'Dépenses prévisionnelles'!A111)</f>
        <v/>
      </c>
      <c r="B111" s="37" t="str">
        <f>IF('Dépenses prévisionnelles'!B111="","",'Dépenses prévisionnelles'!B111)</f>
        <v/>
      </c>
      <c r="C111" s="38">
        <f>'Dépenses prévisionnelles'!D111</f>
        <v>0</v>
      </c>
      <c r="D111" s="39"/>
      <c r="E111" s="40">
        <v>0.6</v>
      </c>
      <c r="F111" s="41" t="str">
        <f>IF(B111="Acquisitions foncières",SUMIF($B$14:B111,"Acquisitions foncières",$C$14:C111),IF(B111="Investissements immatériels",SUMIF($B$14:B111,"Investissements immatériels",$C$14:C111),""))</f>
        <v/>
      </c>
      <c r="G111" s="41" t="str">
        <f>IF(AND(B111="Acquisitions foncières",F111&gt;'Dépenses prévisionnelles'!$J$5),"AC+",IF(AND(B111="Investissements immatériels",F111&gt;'Dépenses prévisionnelles'!$J$7),"IM+",IF(AND(B111="Acquisitions foncières",'Dépenses prévisionnelles'!$I$5="Ce montant dépasse le seuil de 10% du montant total des dépenses"),"AC",IF(AND(B111="Investissements immatériels",$I$7="Le montant des dépenses a été ajusté pours respecter le seuil de 20%"),"IM",""))))</f>
        <v/>
      </c>
      <c r="H111" s="38">
        <f>IF(OR(B111="Investissements matériels",AND(B111="Acquisitions foncières",'Dépenses prévisionnelles'!$I$5="seuil respecté"),AND(B111="Investissements immatériels",'Dépenses prévisionnelles'!$I$7="seuil respecté"),AND(B111="Acquisitions foncières",'Dépenses prévisionnelles'!$I$5="Ce montant dépasse le seuil de 10% du montant total des dépenses",C111&lt;'Dépenses prévisionnelles'!$J$5),AND(B111="Investissements immatériels",'Dépenses prévisionnelles'!$I$7="Le montant des dépenses a été ajusté pours respecter le seuil de 20%",'Répartition des financements'!C111&lt;'Dépenses prévisionnelles'!J104)),'Répartition des financements'!C111,IF('Répartition des financements'!B111="Acquisitions foncières",'Dépenses prévisionnelles'!$J$5,IF(B111="Investissements immatériels",'Dépenses prévisionnelles'!$J$7,0)))</f>
        <v>0</v>
      </c>
      <c r="I111" s="38">
        <f t="shared" si="1"/>
        <v>0</v>
      </c>
    </row>
    <row r="112" spans="1:9" x14ac:dyDescent="0.25">
      <c r="A112" s="37" t="str">
        <f>IF('Dépenses prévisionnelles'!A112="","",'Dépenses prévisionnelles'!A112)</f>
        <v/>
      </c>
      <c r="B112" s="37" t="str">
        <f>IF('Dépenses prévisionnelles'!B112="","",'Dépenses prévisionnelles'!B112)</f>
        <v/>
      </c>
      <c r="C112" s="38">
        <f>'Dépenses prévisionnelles'!D112</f>
        <v>0</v>
      </c>
      <c r="D112" s="39"/>
      <c r="E112" s="40">
        <v>0.6</v>
      </c>
      <c r="F112" s="41" t="str">
        <f>IF(B112="Acquisitions foncières",SUMIF($B$14:B112,"Acquisitions foncières",$C$14:C112),IF(B112="Investissements immatériels",SUMIF($B$14:B112,"Investissements immatériels",$C$14:C112),""))</f>
        <v/>
      </c>
      <c r="G112" s="41" t="str">
        <f>IF(AND(B112="Acquisitions foncières",F112&gt;'Dépenses prévisionnelles'!$J$5),"AC+",IF(AND(B112="Investissements immatériels",F112&gt;'Dépenses prévisionnelles'!$J$7),"IM+",IF(AND(B112="Acquisitions foncières",'Dépenses prévisionnelles'!$I$5="Ce montant dépasse le seuil de 10% du montant total des dépenses"),"AC",IF(AND(B112="Investissements immatériels",$I$7="Le montant des dépenses a été ajusté pours respecter le seuil de 20%"),"IM",""))))</f>
        <v/>
      </c>
      <c r="H112" s="38">
        <f>IF(OR(B112="Investissements matériels",AND(B112="Acquisitions foncières",'Dépenses prévisionnelles'!$I$5="seuil respecté"),AND(B112="Investissements immatériels",'Dépenses prévisionnelles'!$I$7="seuil respecté"),AND(B112="Acquisitions foncières",'Dépenses prévisionnelles'!$I$5="Ce montant dépasse le seuil de 10% du montant total des dépenses",C112&lt;'Dépenses prévisionnelles'!$J$5),AND(B112="Investissements immatériels",'Dépenses prévisionnelles'!$I$7="Le montant des dépenses a été ajusté pours respecter le seuil de 20%",'Répartition des financements'!C112&lt;'Dépenses prévisionnelles'!J105)),'Répartition des financements'!C112,IF('Répartition des financements'!B112="Acquisitions foncières",'Dépenses prévisionnelles'!$J$5,IF(B112="Investissements immatériels",'Dépenses prévisionnelles'!$J$7,0)))</f>
        <v>0</v>
      </c>
      <c r="I112" s="38">
        <f t="shared" si="1"/>
        <v>0</v>
      </c>
    </row>
    <row r="113" spans="1:9" x14ac:dyDescent="0.25">
      <c r="A113" s="37" t="str">
        <f>IF('Dépenses prévisionnelles'!A113="","",'Dépenses prévisionnelles'!A113)</f>
        <v/>
      </c>
      <c r="B113" s="37" t="str">
        <f>IF('Dépenses prévisionnelles'!B113="","",'Dépenses prévisionnelles'!B113)</f>
        <v/>
      </c>
      <c r="C113" s="38">
        <f>'Dépenses prévisionnelles'!D113</f>
        <v>0</v>
      </c>
      <c r="D113" s="39"/>
      <c r="E113" s="40">
        <v>0.6</v>
      </c>
      <c r="F113" s="41" t="str">
        <f>IF(B113="Acquisitions foncières",SUMIF($B$14:B113,"Acquisitions foncières",$C$14:C113),IF(B113="Investissements immatériels",SUMIF($B$14:B113,"Investissements immatériels",$C$14:C113),""))</f>
        <v/>
      </c>
      <c r="G113" s="41" t="str">
        <f>IF(AND(B113="Acquisitions foncières",F113&gt;'Dépenses prévisionnelles'!$J$5),"AC+",IF(AND(B113="Investissements immatériels",F113&gt;'Dépenses prévisionnelles'!$J$7),"IM+",IF(AND(B113="Acquisitions foncières",'Dépenses prévisionnelles'!$I$5="Ce montant dépasse le seuil de 10% du montant total des dépenses"),"AC",IF(AND(B113="Investissements immatériels",$I$7="Le montant des dépenses a été ajusté pours respecter le seuil de 20%"),"IM",""))))</f>
        <v/>
      </c>
      <c r="H113" s="38">
        <f>IF(OR(B113="Investissements matériels",AND(B113="Acquisitions foncières",'Dépenses prévisionnelles'!$I$5="seuil respecté"),AND(B113="Investissements immatériels",'Dépenses prévisionnelles'!$I$7="seuil respecté"),AND(B113="Acquisitions foncières",'Dépenses prévisionnelles'!$I$5="Ce montant dépasse le seuil de 10% du montant total des dépenses",C113&lt;'Dépenses prévisionnelles'!$J$5),AND(B113="Investissements immatériels",'Dépenses prévisionnelles'!$I$7="Le montant des dépenses a été ajusté pours respecter le seuil de 20%",'Répartition des financements'!C113&lt;'Dépenses prévisionnelles'!J106)),'Répartition des financements'!C113,IF('Répartition des financements'!B113="Acquisitions foncières",'Dépenses prévisionnelles'!$J$5,IF(B113="Investissements immatériels",'Dépenses prévisionnelles'!$J$7,0)))</f>
        <v>0</v>
      </c>
      <c r="I113" s="38">
        <f t="shared" si="1"/>
        <v>0</v>
      </c>
    </row>
    <row r="114" spans="1:9" x14ac:dyDescent="0.25">
      <c r="A114" s="37" t="str">
        <f>IF('Dépenses prévisionnelles'!A114="","",'Dépenses prévisionnelles'!A114)</f>
        <v/>
      </c>
      <c r="B114" s="37" t="str">
        <f>IF('Dépenses prévisionnelles'!B114="","",'Dépenses prévisionnelles'!B114)</f>
        <v/>
      </c>
      <c r="C114" s="38">
        <f>'Dépenses prévisionnelles'!D114</f>
        <v>0</v>
      </c>
      <c r="D114" s="39"/>
      <c r="E114" s="40">
        <v>0.6</v>
      </c>
      <c r="F114" s="41" t="str">
        <f>IF(B114="Acquisitions foncières",SUMIF($B$14:B114,"Acquisitions foncières",$C$14:C114),IF(B114="Investissements immatériels",SUMIF($B$14:B114,"Investissements immatériels",$C$14:C114),""))</f>
        <v/>
      </c>
      <c r="G114" s="41" t="str">
        <f>IF(AND(B114="Acquisitions foncières",F114&gt;'Dépenses prévisionnelles'!$J$5),"AC+",IF(AND(B114="Investissements immatériels",F114&gt;'Dépenses prévisionnelles'!$J$7),"IM+",IF(AND(B114="Acquisitions foncières",'Dépenses prévisionnelles'!$I$5="Ce montant dépasse le seuil de 10% du montant total des dépenses"),"AC",IF(AND(B114="Investissements immatériels",$I$7="Le montant des dépenses a été ajusté pours respecter le seuil de 20%"),"IM",""))))</f>
        <v/>
      </c>
      <c r="H114" s="38">
        <f>IF(OR(B114="Investissements matériels",AND(B114="Acquisitions foncières",'Dépenses prévisionnelles'!$I$5="seuil respecté"),AND(B114="Investissements immatériels",'Dépenses prévisionnelles'!$I$7="seuil respecté"),AND(B114="Acquisitions foncières",'Dépenses prévisionnelles'!$I$5="Ce montant dépasse le seuil de 10% du montant total des dépenses",C114&lt;'Dépenses prévisionnelles'!$J$5),AND(B114="Investissements immatériels",'Dépenses prévisionnelles'!$I$7="Le montant des dépenses a été ajusté pours respecter le seuil de 20%",'Répartition des financements'!C114&lt;'Dépenses prévisionnelles'!J107)),'Répartition des financements'!C114,IF('Répartition des financements'!B114="Acquisitions foncières",'Dépenses prévisionnelles'!$J$5,IF(B114="Investissements immatériels",'Dépenses prévisionnelles'!$J$7,0)))</f>
        <v>0</v>
      </c>
      <c r="I114" s="38">
        <f t="shared" si="1"/>
        <v>0</v>
      </c>
    </row>
    <row r="115" spans="1:9" x14ac:dyDescent="0.25">
      <c r="A115" s="37" t="str">
        <f>IF('Dépenses prévisionnelles'!A115="","",'Dépenses prévisionnelles'!A115)</f>
        <v/>
      </c>
      <c r="B115" s="37" t="str">
        <f>IF('Dépenses prévisionnelles'!B115="","",'Dépenses prévisionnelles'!B115)</f>
        <v/>
      </c>
      <c r="C115" s="38">
        <f>'Dépenses prévisionnelles'!D115</f>
        <v>0</v>
      </c>
      <c r="D115" s="39"/>
      <c r="E115" s="40">
        <v>0.6</v>
      </c>
      <c r="F115" s="41" t="str">
        <f>IF(B115="Acquisitions foncières",SUMIF($B$14:B115,"Acquisitions foncières",$C$14:C115),IF(B115="Investissements immatériels",SUMIF($B$14:B115,"Investissements immatériels",$C$14:C115),""))</f>
        <v/>
      </c>
      <c r="G115" s="41" t="str">
        <f>IF(AND(B115="Acquisitions foncières",F115&gt;'Dépenses prévisionnelles'!$J$5),"AC+",IF(AND(B115="Investissements immatériels",F115&gt;'Dépenses prévisionnelles'!$J$7),"IM+",IF(AND(B115="Acquisitions foncières",'Dépenses prévisionnelles'!$I$5="Ce montant dépasse le seuil de 10% du montant total des dépenses"),"AC",IF(AND(B115="Investissements immatériels",$I$7="Le montant des dépenses a été ajusté pours respecter le seuil de 20%"),"IM",""))))</f>
        <v/>
      </c>
      <c r="H115" s="38">
        <f>IF(OR(B115="Investissements matériels",AND(B115="Acquisitions foncières",'Dépenses prévisionnelles'!$I$5="seuil respecté"),AND(B115="Investissements immatériels",'Dépenses prévisionnelles'!$I$7="seuil respecté"),AND(B115="Acquisitions foncières",'Dépenses prévisionnelles'!$I$5="Ce montant dépasse le seuil de 10% du montant total des dépenses",C115&lt;'Dépenses prévisionnelles'!$J$5),AND(B115="Investissements immatériels",'Dépenses prévisionnelles'!$I$7="Le montant des dépenses a été ajusté pours respecter le seuil de 20%",'Répartition des financements'!C115&lt;'Dépenses prévisionnelles'!J108)),'Répartition des financements'!C115,IF('Répartition des financements'!B115="Acquisitions foncières",'Dépenses prévisionnelles'!$J$5,IF(B115="Investissements immatériels",'Dépenses prévisionnelles'!$J$7,0)))</f>
        <v>0</v>
      </c>
      <c r="I115" s="38">
        <f t="shared" si="1"/>
        <v>0</v>
      </c>
    </row>
    <row r="116" spans="1:9" x14ac:dyDescent="0.25">
      <c r="A116" s="37" t="str">
        <f>IF('Dépenses prévisionnelles'!A116="","",'Dépenses prévisionnelles'!A116)</f>
        <v/>
      </c>
      <c r="B116" s="37" t="str">
        <f>IF('Dépenses prévisionnelles'!B116="","",'Dépenses prévisionnelles'!B116)</f>
        <v/>
      </c>
      <c r="C116" s="38">
        <f>'Dépenses prévisionnelles'!D116</f>
        <v>0</v>
      </c>
      <c r="D116" s="39"/>
      <c r="E116" s="40">
        <v>0.6</v>
      </c>
      <c r="F116" s="41" t="str">
        <f>IF(B116="Acquisitions foncières",SUMIF($B$14:B116,"Acquisitions foncières",$C$14:C116),IF(B116="Investissements immatériels",SUMIF($B$14:B116,"Investissements immatériels",$C$14:C116),""))</f>
        <v/>
      </c>
      <c r="G116" s="41" t="str">
        <f>IF(AND(B116="Acquisitions foncières",F116&gt;'Dépenses prévisionnelles'!$J$5),"AC+",IF(AND(B116="Investissements immatériels",F116&gt;'Dépenses prévisionnelles'!$J$7),"IM+",IF(AND(B116="Acquisitions foncières",'Dépenses prévisionnelles'!$I$5="Ce montant dépasse le seuil de 10% du montant total des dépenses"),"AC",IF(AND(B116="Investissements immatériels",$I$7="Le montant des dépenses a été ajusté pours respecter le seuil de 20%"),"IM",""))))</f>
        <v/>
      </c>
      <c r="H116" s="38">
        <f>IF(OR(B116="Investissements matériels",AND(B116="Acquisitions foncières",'Dépenses prévisionnelles'!$I$5="seuil respecté"),AND(B116="Investissements immatériels",'Dépenses prévisionnelles'!$I$7="seuil respecté"),AND(B116="Acquisitions foncières",'Dépenses prévisionnelles'!$I$5="Ce montant dépasse le seuil de 10% du montant total des dépenses",C116&lt;'Dépenses prévisionnelles'!$J$5),AND(B116="Investissements immatériels",'Dépenses prévisionnelles'!$I$7="Le montant des dépenses a été ajusté pours respecter le seuil de 20%",'Répartition des financements'!C116&lt;'Dépenses prévisionnelles'!J109)),'Répartition des financements'!C116,IF('Répartition des financements'!B116="Acquisitions foncières",'Dépenses prévisionnelles'!$J$5,IF(B116="Investissements immatériels",'Dépenses prévisionnelles'!$J$7,0)))</f>
        <v>0</v>
      </c>
      <c r="I116" s="38">
        <f t="shared" si="1"/>
        <v>0</v>
      </c>
    </row>
    <row r="117" spans="1:9" x14ac:dyDescent="0.25">
      <c r="A117" s="37" t="str">
        <f>IF('Dépenses prévisionnelles'!A117="","",'Dépenses prévisionnelles'!A117)</f>
        <v/>
      </c>
      <c r="B117" s="37" t="str">
        <f>IF('Dépenses prévisionnelles'!B117="","",'Dépenses prévisionnelles'!B117)</f>
        <v/>
      </c>
      <c r="C117" s="38">
        <f>'Dépenses prévisionnelles'!D117</f>
        <v>0</v>
      </c>
      <c r="D117" s="39"/>
      <c r="E117" s="40">
        <v>0.6</v>
      </c>
      <c r="F117" s="41" t="str">
        <f>IF(B117="Acquisitions foncières",SUMIF($B$14:B117,"Acquisitions foncières",$C$14:C117),IF(B117="Investissements immatériels",SUMIF($B$14:B117,"Investissements immatériels",$C$14:C117),""))</f>
        <v/>
      </c>
      <c r="G117" s="41" t="str">
        <f>IF(AND(B117="Acquisitions foncières",F117&gt;'Dépenses prévisionnelles'!$J$5),"AC+",IF(AND(B117="Investissements immatériels",F117&gt;'Dépenses prévisionnelles'!$J$7),"IM+",IF(AND(B117="Acquisitions foncières",'Dépenses prévisionnelles'!$I$5="Ce montant dépasse le seuil de 10% du montant total des dépenses"),"AC",IF(AND(B117="Investissements immatériels",$I$7="Le montant des dépenses a été ajusté pours respecter le seuil de 20%"),"IM",""))))</f>
        <v/>
      </c>
      <c r="H117" s="38">
        <f>IF(OR(B117="Investissements matériels",AND(B117="Acquisitions foncières",'Dépenses prévisionnelles'!$I$5="seuil respecté"),AND(B117="Investissements immatériels",'Dépenses prévisionnelles'!$I$7="seuil respecté"),AND(B117="Acquisitions foncières",'Dépenses prévisionnelles'!$I$5="Ce montant dépasse le seuil de 10% du montant total des dépenses",C117&lt;'Dépenses prévisionnelles'!$J$5),AND(B117="Investissements immatériels",'Dépenses prévisionnelles'!$I$7="Le montant des dépenses a été ajusté pours respecter le seuil de 20%",'Répartition des financements'!C117&lt;'Dépenses prévisionnelles'!J110)),'Répartition des financements'!C117,IF('Répartition des financements'!B117="Acquisitions foncières",'Dépenses prévisionnelles'!$J$5,IF(B117="Investissements immatériels",'Dépenses prévisionnelles'!$J$7,0)))</f>
        <v>0</v>
      </c>
      <c r="I117" s="38">
        <f t="shared" si="1"/>
        <v>0</v>
      </c>
    </row>
    <row r="118" spans="1:9" x14ac:dyDescent="0.25">
      <c r="A118" s="37" t="str">
        <f>IF('Dépenses prévisionnelles'!A118="","",'Dépenses prévisionnelles'!A118)</f>
        <v/>
      </c>
      <c r="B118" s="37" t="str">
        <f>IF('Dépenses prévisionnelles'!B118="","",'Dépenses prévisionnelles'!B118)</f>
        <v/>
      </c>
      <c r="C118" s="38">
        <f>'Dépenses prévisionnelles'!D118</f>
        <v>0</v>
      </c>
      <c r="D118" s="39"/>
      <c r="E118" s="40">
        <v>0.6</v>
      </c>
      <c r="F118" s="41" t="str">
        <f>IF(B118="Acquisitions foncières",SUMIF($B$14:B118,"Acquisitions foncières",$C$14:C118),IF(B118="Investissements immatériels",SUMIF($B$14:B118,"Investissements immatériels",$C$14:C118),""))</f>
        <v/>
      </c>
      <c r="G118" s="41" t="str">
        <f>IF(AND(B118="Acquisitions foncières",F118&gt;'Dépenses prévisionnelles'!$J$5),"AC+",IF(AND(B118="Investissements immatériels",F118&gt;'Dépenses prévisionnelles'!$J$7),"IM+",IF(AND(B118="Acquisitions foncières",'Dépenses prévisionnelles'!$I$5="Ce montant dépasse le seuil de 10% du montant total des dépenses"),"AC",IF(AND(B118="Investissements immatériels",$I$7="Le montant des dépenses a été ajusté pours respecter le seuil de 20%"),"IM",""))))</f>
        <v/>
      </c>
      <c r="H118" s="38">
        <f>IF(OR(B118="Investissements matériels",AND(B118="Acquisitions foncières",'Dépenses prévisionnelles'!$I$5="seuil respecté"),AND(B118="Investissements immatériels",'Dépenses prévisionnelles'!$I$7="seuil respecté"),AND(B118="Acquisitions foncières",'Dépenses prévisionnelles'!$I$5="Ce montant dépasse le seuil de 10% du montant total des dépenses",C118&lt;'Dépenses prévisionnelles'!$J$5),AND(B118="Investissements immatériels",'Dépenses prévisionnelles'!$I$7="Le montant des dépenses a été ajusté pours respecter le seuil de 20%",'Répartition des financements'!C118&lt;'Dépenses prévisionnelles'!J111)),'Répartition des financements'!C118,IF('Répartition des financements'!B118="Acquisitions foncières",'Dépenses prévisionnelles'!$J$5,IF(B118="Investissements immatériels",'Dépenses prévisionnelles'!$J$7,0)))</f>
        <v>0</v>
      </c>
      <c r="I118" s="38">
        <f t="shared" si="1"/>
        <v>0</v>
      </c>
    </row>
    <row r="119" spans="1:9" x14ac:dyDescent="0.25">
      <c r="A119" s="37" t="str">
        <f>IF('Dépenses prévisionnelles'!A119="","",'Dépenses prévisionnelles'!A119)</f>
        <v/>
      </c>
      <c r="B119" s="37" t="str">
        <f>IF('Dépenses prévisionnelles'!B119="","",'Dépenses prévisionnelles'!B119)</f>
        <v/>
      </c>
      <c r="C119" s="38">
        <f>'Dépenses prévisionnelles'!D119</f>
        <v>0</v>
      </c>
      <c r="D119" s="39"/>
      <c r="E119" s="40">
        <v>0.6</v>
      </c>
      <c r="F119" s="41" t="str">
        <f>IF(B119="Acquisitions foncières",SUMIF($B$14:B119,"Acquisitions foncières",$C$14:C119),IF(B119="Investissements immatériels",SUMIF($B$14:B119,"Investissements immatériels",$C$14:C119),""))</f>
        <v/>
      </c>
      <c r="G119" s="41" t="str">
        <f>IF(AND(B119="Acquisitions foncières",F119&gt;'Dépenses prévisionnelles'!$J$5),"AC+",IF(AND(B119="Investissements immatériels",F119&gt;'Dépenses prévisionnelles'!$J$7),"IM+",IF(AND(B119="Acquisitions foncières",'Dépenses prévisionnelles'!$I$5="Ce montant dépasse le seuil de 10% du montant total des dépenses"),"AC",IF(AND(B119="Investissements immatériels",$I$7="Le montant des dépenses a été ajusté pours respecter le seuil de 20%"),"IM",""))))</f>
        <v/>
      </c>
      <c r="H119" s="38">
        <f>IF(OR(B119="Investissements matériels",AND(B119="Acquisitions foncières",'Dépenses prévisionnelles'!$I$5="seuil respecté"),AND(B119="Investissements immatériels",'Dépenses prévisionnelles'!$I$7="seuil respecté"),AND(B119="Acquisitions foncières",'Dépenses prévisionnelles'!$I$5="Ce montant dépasse le seuil de 10% du montant total des dépenses",C119&lt;'Dépenses prévisionnelles'!$J$5),AND(B119="Investissements immatériels",'Dépenses prévisionnelles'!$I$7="Le montant des dépenses a été ajusté pours respecter le seuil de 20%",'Répartition des financements'!C119&lt;'Dépenses prévisionnelles'!J112)),'Répartition des financements'!C119,IF('Répartition des financements'!B119="Acquisitions foncières",'Dépenses prévisionnelles'!$J$5,IF(B119="Investissements immatériels",'Dépenses prévisionnelles'!$J$7,0)))</f>
        <v>0</v>
      </c>
      <c r="I119" s="38">
        <f t="shared" si="1"/>
        <v>0</v>
      </c>
    </row>
    <row r="120" spans="1:9" x14ac:dyDescent="0.25">
      <c r="A120" s="37" t="str">
        <f>IF('Dépenses prévisionnelles'!A120="","",'Dépenses prévisionnelles'!A120)</f>
        <v/>
      </c>
      <c r="B120" s="37" t="str">
        <f>IF('Dépenses prévisionnelles'!B120="","",'Dépenses prévisionnelles'!B120)</f>
        <v/>
      </c>
      <c r="C120" s="38">
        <f>'Dépenses prévisionnelles'!D120</f>
        <v>0</v>
      </c>
      <c r="D120" s="39"/>
      <c r="E120" s="40">
        <v>0.6</v>
      </c>
      <c r="F120" s="41" t="str">
        <f>IF(B120="Acquisitions foncières",SUMIF($B$14:B120,"Acquisitions foncières",$C$14:C120),IF(B120="Investissements immatériels",SUMIF($B$14:B120,"Investissements immatériels",$C$14:C120),""))</f>
        <v/>
      </c>
      <c r="G120" s="41" t="str">
        <f>IF(AND(B120="Acquisitions foncières",F120&gt;'Dépenses prévisionnelles'!$J$5),"AC+",IF(AND(B120="Investissements immatériels",F120&gt;'Dépenses prévisionnelles'!$J$7),"IM+",IF(AND(B120="Acquisitions foncières",'Dépenses prévisionnelles'!$I$5="Ce montant dépasse le seuil de 10% du montant total des dépenses"),"AC",IF(AND(B120="Investissements immatériels",$I$7="Le montant des dépenses a été ajusté pours respecter le seuil de 20%"),"IM",""))))</f>
        <v/>
      </c>
      <c r="H120" s="38">
        <f>IF(OR(B120="Investissements matériels",AND(B120="Acquisitions foncières",'Dépenses prévisionnelles'!$I$5="seuil respecté"),AND(B120="Investissements immatériels",'Dépenses prévisionnelles'!$I$7="seuil respecté"),AND(B120="Acquisitions foncières",'Dépenses prévisionnelles'!$I$5="Ce montant dépasse le seuil de 10% du montant total des dépenses",C120&lt;'Dépenses prévisionnelles'!$J$5),AND(B120="Investissements immatériels",'Dépenses prévisionnelles'!$I$7="Le montant des dépenses a été ajusté pours respecter le seuil de 20%",'Répartition des financements'!C120&lt;'Dépenses prévisionnelles'!J113)),'Répartition des financements'!C120,IF('Répartition des financements'!B120="Acquisitions foncières",'Dépenses prévisionnelles'!$J$5,IF(B120="Investissements immatériels",'Dépenses prévisionnelles'!$J$7,0)))</f>
        <v>0</v>
      </c>
      <c r="I120" s="38">
        <f t="shared" si="1"/>
        <v>0</v>
      </c>
    </row>
    <row r="121" spans="1:9" x14ac:dyDescent="0.25">
      <c r="A121" s="37" t="str">
        <f>IF('Dépenses prévisionnelles'!A121="","",'Dépenses prévisionnelles'!A121)</f>
        <v/>
      </c>
      <c r="B121" s="37" t="str">
        <f>IF('Dépenses prévisionnelles'!B121="","",'Dépenses prévisionnelles'!B121)</f>
        <v/>
      </c>
      <c r="C121" s="38">
        <f>'Dépenses prévisionnelles'!D121</f>
        <v>0</v>
      </c>
      <c r="D121" s="39"/>
      <c r="E121" s="40">
        <v>0.6</v>
      </c>
      <c r="F121" s="41" t="str">
        <f>IF(B121="Acquisitions foncières",SUMIF($B$14:B121,"Acquisitions foncières",$C$14:C121),IF(B121="Investissements immatériels",SUMIF($B$14:B121,"Investissements immatériels",$C$14:C121),""))</f>
        <v/>
      </c>
      <c r="G121" s="41" t="str">
        <f>IF(AND(B121="Acquisitions foncières",F121&gt;'Dépenses prévisionnelles'!$J$5),"AC+",IF(AND(B121="Investissements immatériels",F121&gt;'Dépenses prévisionnelles'!$J$7),"IM+",IF(AND(B121="Acquisitions foncières",'Dépenses prévisionnelles'!$I$5="Ce montant dépasse le seuil de 10% du montant total des dépenses"),"AC",IF(AND(B121="Investissements immatériels",$I$7="Le montant des dépenses a été ajusté pours respecter le seuil de 20%"),"IM",""))))</f>
        <v/>
      </c>
      <c r="H121" s="38">
        <f>IF(OR(B121="Investissements matériels",AND(B121="Acquisitions foncières",'Dépenses prévisionnelles'!$I$5="seuil respecté"),AND(B121="Investissements immatériels",'Dépenses prévisionnelles'!$I$7="seuil respecté"),AND(B121="Acquisitions foncières",'Dépenses prévisionnelles'!$I$5="Ce montant dépasse le seuil de 10% du montant total des dépenses",C121&lt;'Dépenses prévisionnelles'!$J$5),AND(B121="Investissements immatériels",'Dépenses prévisionnelles'!$I$7="Le montant des dépenses a été ajusté pours respecter le seuil de 20%",'Répartition des financements'!C121&lt;'Dépenses prévisionnelles'!J114)),'Répartition des financements'!C121,IF('Répartition des financements'!B121="Acquisitions foncières",'Dépenses prévisionnelles'!$J$5,IF(B121="Investissements immatériels",'Dépenses prévisionnelles'!$J$7,0)))</f>
        <v>0</v>
      </c>
      <c r="I121" s="38">
        <f t="shared" si="1"/>
        <v>0</v>
      </c>
    </row>
    <row r="122" spans="1:9" x14ac:dyDescent="0.25">
      <c r="A122" s="37" t="str">
        <f>IF('Dépenses prévisionnelles'!A122="","",'Dépenses prévisionnelles'!A122)</f>
        <v/>
      </c>
      <c r="B122" s="37" t="str">
        <f>IF('Dépenses prévisionnelles'!B122="","",'Dépenses prévisionnelles'!B122)</f>
        <v/>
      </c>
      <c r="C122" s="38">
        <f>'Dépenses prévisionnelles'!D122</f>
        <v>0</v>
      </c>
      <c r="D122" s="39"/>
      <c r="E122" s="40">
        <v>0.6</v>
      </c>
      <c r="F122" s="41" t="str">
        <f>IF(B122="Acquisitions foncières",SUMIF($B$14:B122,"Acquisitions foncières",$C$14:C122),IF(B122="Investissements immatériels",SUMIF($B$14:B122,"Investissements immatériels",$C$14:C122),""))</f>
        <v/>
      </c>
      <c r="G122" s="41" t="str">
        <f>IF(AND(B122="Acquisitions foncières",F122&gt;'Dépenses prévisionnelles'!$J$5),"AC+",IF(AND(B122="Investissements immatériels",F122&gt;'Dépenses prévisionnelles'!$J$7),"IM+",IF(AND(B122="Acquisitions foncières",'Dépenses prévisionnelles'!$I$5="Ce montant dépasse le seuil de 10% du montant total des dépenses"),"AC",IF(AND(B122="Investissements immatériels",$I$7="Le montant des dépenses a été ajusté pours respecter le seuil de 20%"),"IM",""))))</f>
        <v/>
      </c>
      <c r="H122" s="38">
        <f>IF(OR(B122="Investissements matériels",AND(B122="Acquisitions foncières",'Dépenses prévisionnelles'!$I$5="seuil respecté"),AND(B122="Investissements immatériels",'Dépenses prévisionnelles'!$I$7="seuil respecté"),AND(B122="Acquisitions foncières",'Dépenses prévisionnelles'!$I$5="Ce montant dépasse le seuil de 10% du montant total des dépenses",C122&lt;'Dépenses prévisionnelles'!$J$5),AND(B122="Investissements immatériels",'Dépenses prévisionnelles'!$I$7="Le montant des dépenses a été ajusté pours respecter le seuil de 20%",'Répartition des financements'!C122&lt;'Dépenses prévisionnelles'!J115)),'Répartition des financements'!C122,IF('Répartition des financements'!B122="Acquisitions foncières",'Dépenses prévisionnelles'!$J$5,IF(B122="Investissements immatériels",'Dépenses prévisionnelles'!$J$7,0)))</f>
        <v>0</v>
      </c>
      <c r="I122" s="38">
        <f t="shared" si="1"/>
        <v>0</v>
      </c>
    </row>
    <row r="123" spans="1:9" x14ac:dyDescent="0.25">
      <c r="A123" s="37" t="str">
        <f>IF('Dépenses prévisionnelles'!A123="","",'Dépenses prévisionnelles'!A123)</f>
        <v/>
      </c>
      <c r="B123" s="37" t="str">
        <f>IF('Dépenses prévisionnelles'!B123="","",'Dépenses prévisionnelles'!B123)</f>
        <v/>
      </c>
      <c r="C123" s="38">
        <f>'Dépenses prévisionnelles'!D123</f>
        <v>0</v>
      </c>
      <c r="D123" s="39"/>
      <c r="E123" s="40">
        <v>0.6</v>
      </c>
      <c r="F123" s="41" t="str">
        <f>IF(B123="Acquisitions foncières",SUMIF($B$14:B123,"Acquisitions foncières",$C$14:C123),IF(B123="Investissements immatériels",SUMIF($B$14:B123,"Investissements immatériels",$C$14:C123),""))</f>
        <v/>
      </c>
      <c r="G123" s="41" t="str">
        <f>IF(AND(B123="Acquisitions foncières",F123&gt;'Dépenses prévisionnelles'!$J$5),"AC+",IF(AND(B123="Investissements immatériels",F123&gt;'Dépenses prévisionnelles'!$J$7),"IM+",IF(AND(B123="Acquisitions foncières",'Dépenses prévisionnelles'!$I$5="Ce montant dépasse le seuil de 10% du montant total des dépenses"),"AC",IF(AND(B123="Investissements immatériels",$I$7="Le montant des dépenses a été ajusté pours respecter le seuil de 20%"),"IM",""))))</f>
        <v/>
      </c>
      <c r="H123" s="38">
        <f>IF(OR(B123="Investissements matériels",AND(B123="Acquisitions foncières",'Dépenses prévisionnelles'!$I$5="seuil respecté"),AND(B123="Investissements immatériels",'Dépenses prévisionnelles'!$I$7="seuil respecté"),AND(B123="Acquisitions foncières",'Dépenses prévisionnelles'!$I$5="Ce montant dépasse le seuil de 10% du montant total des dépenses",C123&lt;'Dépenses prévisionnelles'!$J$5),AND(B123="Investissements immatériels",'Dépenses prévisionnelles'!$I$7="Le montant des dépenses a été ajusté pours respecter le seuil de 20%",'Répartition des financements'!C123&lt;'Dépenses prévisionnelles'!J116)),'Répartition des financements'!C123,IF('Répartition des financements'!B123="Acquisitions foncières",'Dépenses prévisionnelles'!$J$5,IF(B123="Investissements immatériels",'Dépenses prévisionnelles'!$J$7,0)))</f>
        <v>0</v>
      </c>
      <c r="I123" s="38">
        <f t="shared" si="1"/>
        <v>0</v>
      </c>
    </row>
    <row r="124" spans="1:9" x14ac:dyDescent="0.25">
      <c r="A124" s="37" t="str">
        <f>IF('Dépenses prévisionnelles'!A124="","",'Dépenses prévisionnelles'!A124)</f>
        <v/>
      </c>
      <c r="B124" s="37" t="str">
        <f>IF('Dépenses prévisionnelles'!B124="","",'Dépenses prévisionnelles'!B124)</f>
        <v/>
      </c>
      <c r="C124" s="38">
        <f>'Dépenses prévisionnelles'!D124</f>
        <v>0</v>
      </c>
      <c r="D124" s="39"/>
      <c r="E124" s="40">
        <v>0.6</v>
      </c>
      <c r="F124" s="41" t="str">
        <f>IF(B124="Acquisitions foncières",SUMIF($B$14:B124,"Acquisitions foncières",$C$14:C124),IF(B124="Investissements immatériels",SUMIF($B$14:B124,"Investissements immatériels",$C$14:C124),""))</f>
        <v/>
      </c>
      <c r="G124" s="41" t="str">
        <f>IF(AND(B124="Acquisitions foncières",F124&gt;'Dépenses prévisionnelles'!$J$5),"AC+",IF(AND(B124="Investissements immatériels",F124&gt;'Dépenses prévisionnelles'!$J$7),"IM+",IF(AND(B124="Acquisitions foncières",'Dépenses prévisionnelles'!$I$5="Ce montant dépasse le seuil de 10% du montant total des dépenses"),"AC",IF(AND(B124="Investissements immatériels",$I$7="Le montant des dépenses a été ajusté pours respecter le seuil de 20%"),"IM",""))))</f>
        <v/>
      </c>
      <c r="H124" s="38">
        <f>IF(OR(B124="Investissements matériels",AND(B124="Acquisitions foncières",'Dépenses prévisionnelles'!$I$5="seuil respecté"),AND(B124="Investissements immatériels",'Dépenses prévisionnelles'!$I$7="seuil respecté"),AND(B124="Acquisitions foncières",'Dépenses prévisionnelles'!$I$5="Ce montant dépasse le seuil de 10% du montant total des dépenses",C124&lt;'Dépenses prévisionnelles'!$J$5),AND(B124="Investissements immatériels",'Dépenses prévisionnelles'!$I$7="Le montant des dépenses a été ajusté pours respecter le seuil de 20%",'Répartition des financements'!C124&lt;'Dépenses prévisionnelles'!J117)),'Répartition des financements'!C124,IF('Répartition des financements'!B124="Acquisitions foncières",'Dépenses prévisionnelles'!$J$5,IF(B124="Investissements immatériels",'Dépenses prévisionnelles'!$J$7,0)))</f>
        <v>0</v>
      </c>
      <c r="I124" s="38">
        <f t="shared" si="1"/>
        <v>0</v>
      </c>
    </row>
    <row r="125" spans="1:9" x14ac:dyDescent="0.25">
      <c r="A125" s="37" t="str">
        <f>IF('Dépenses prévisionnelles'!A125="","",'Dépenses prévisionnelles'!A125)</f>
        <v/>
      </c>
      <c r="B125" s="37" t="str">
        <f>IF('Dépenses prévisionnelles'!B125="","",'Dépenses prévisionnelles'!B125)</f>
        <v/>
      </c>
      <c r="C125" s="38">
        <f>'Dépenses prévisionnelles'!D125</f>
        <v>0</v>
      </c>
      <c r="D125" s="39"/>
      <c r="E125" s="40">
        <v>0.6</v>
      </c>
      <c r="F125" s="41" t="str">
        <f>IF(B125="Acquisitions foncières",SUMIF($B$14:B125,"Acquisitions foncières",$C$14:C125),IF(B125="Investissements immatériels",SUMIF($B$14:B125,"Investissements immatériels",$C$14:C125),""))</f>
        <v/>
      </c>
      <c r="G125" s="41" t="str">
        <f>IF(AND(B125="Acquisitions foncières",F125&gt;'Dépenses prévisionnelles'!$J$5),"AC+",IF(AND(B125="Investissements immatériels",F125&gt;'Dépenses prévisionnelles'!$J$7),"IM+",IF(AND(B125="Acquisitions foncières",'Dépenses prévisionnelles'!$I$5="Ce montant dépasse le seuil de 10% du montant total des dépenses"),"AC",IF(AND(B125="Investissements immatériels",$I$7="Le montant des dépenses a été ajusté pours respecter le seuil de 20%"),"IM",""))))</f>
        <v/>
      </c>
      <c r="H125" s="38">
        <f>IF(OR(B125="Investissements matériels",AND(B125="Acquisitions foncières",'Dépenses prévisionnelles'!$I$5="seuil respecté"),AND(B125="Investissements immatériels",'Dépenses prévisionnelles'!$I$7="seuil respecté"),AND(B125="Acquisitions foncières",'Dépenses prévisionnelles'!$I$5="Ce montant dépasse le seuil de 10% du montant total des dépenses",C125&lt;'Dépenses prévisionnelles'!$J$5),AND(B125="Investissements immatériels",'Dépenses prévisionnelles'!$I$7="Le montant des dépenses a été ajusté pours respecter le seuil de 20%",'Répartition des financements'!C125&lt;'Dépenses prévisionnelles'!J118)),'Répartition des financements'!C125,IF('Répartition des financements'!B125="Acquisitions foncières",'Dépenses prévisionnelles'!$J$5,IF(B125="Investissements immatériels",'Dépenses prévisionnelles'!$J$7,0)))</f>
        <v>0</v>
      </c>
      <c r="I125" s="38">
        <f t="shared" si="1"/>
        <v>0</v>
      </c>
    </row>
    <row r="126" spans="1:9" x14ac:dyDescent="0.25">
      <c r="A126" s="37" t="str">
        <f>IF('Dépenses prévisionnelles'!A126="","",'Dépenses prévisionnelles'!A126)</f>
        <v/>
      </c>
      <c r="B126" s="37" t="str">
        <f>IF('Dépenses prévisionnelles'!B126="","",'Dépenses prévisionnelles'!B126)</f>
        <v/>
      </c>
      <c r="C126" s="38">
        <f>'Dépenses prévisionnelles'!D126</f>
        <v>0</v>
      </c>
      <c r="D126" s="39"/>
      <c r="E126" s="40">
        <v>0.6</v>
      </c>
      <c r="F126" s="41" t="str">
        <f>IF(B126="Acquisitions foncières",SUMIF($B$14:B126,"Acquisitions foncières",$C$14:C126),IF(B126="Investissements immatériels",SUMIF($B$14:B126,"Investissements immatériels",$C$14:C126),""))</f>
        <v/>
      </c>
      <c r="G126" s="41" t="str">
        <f>IF(AND(B126="Acquisitions foncières",F126&gt;'Dépenses prévisionnelles'!$J$5),"AC+",IF(AND(B126="Investissements immatériels",F126&gt;'Dépenses prévisionnelles'!$J$7),"IM+",IF(AND(B126="Acquisitions foncières",'Dépenses prévisionnelles'!$I$5="Ce montant dépasse le seuil de 10% du montant total des dépenses"),"AC",IF(AND(B126="Investissements immatériels",$I$7="Le montant des dépenses a été ajusté pours respecter le seuil de 20%"),"IM",""))))</f>
        <v/>
      </c>
      <c r="H126" s="38">
        <f>IF(OR(B126="Investissements matériels",AND(B126="Acquisitions foncières",'Dépenses prévisionnelles'!$I$5="seuil respecté"),AND(B126="Investissements immatériels",'Dépenses prévisionnelles'!$I$7="seuil respecté"),AND(B126="Acquisitions foncières",'Dépenses prévisionnelles'!$I$5="Ce montant dépasse le seuil de 10% du montant total des dépenses",C126&lt;'Dépenses prévisionnelles'!$J$5),AND(B126="Investissements immatériels",'Dépenses prévisionnelles'!$I$7="Le montant des dépenses a été ajusté pours respecter le seuil de 20%",'Répartition des financements'!C126&lt;'Dépenses prévisionnelles'!J119)),'Répartition des financements'!C126,IF('Répartition des financements'!B126="Acquisitions foncières",'Dépenses prévisionnelles'!$J$5,IF(B126="Investissements immatériels",'Dépenses prévisionnelles'!$J$7,0)))</f>
        <v>0</v>
      </c>
      <c r="I126" s="38">
        <f t="shared" si="1"/>
        <v>0</v>
      </c>
    </row>
    <row r="127" spans="1:9" x14ac:dyDescent="0.25">
      <c r="A127" s="37" t="str">
        <f>IF('Dépenses prévisionnelles'!A127="","",'Dépenses prévisionnelles'!A127)</f>
        <v/>
      </c>
      <c r="B127" s="37" t="str">
        <f>IF('Dépenses prévisionnelles'!B127="","",'Dépenses prévisionnelles'!B127)</f>
        <v/>
      </c>
      <c r="C127" s="38">
        <f>'Dépenses prévisionnelles'!D127</f>
        <v>0</v>
      </c>
      <c r="D127" s="39"/>
      <c r="E127" s="40">
        <v>0.6</v>
      </c>
      <c r="F127" s="41" t="str">
        <f>IF(B127="Acquisitions foncières",SUMIF($B$14:B127,"Acquisitions foncières",$C$14:C127),IF(B127="Investissements immatériels",SUMIF($B$14:B127,"Investissements immatériels",$C$14:C127),""))</f>
        <v/>
      </c>
      <c r="G127" s="41" t="str">
        <f>IF(AND(B127="Acquisitions foncières",F127&gt;'Dépenses prévisionnelles'!$J$5),"AC+",IF(AND(B127="Investissements immatériels",F127&gt;'Dépenses prévisionnelles'!$J$7),"IM+",IF(AND(B127="Acquisitions foncières",'Dépenses prévisionnelles'!$I$5="Ce montant dépasse le seuil de 10% du montant total des dépenses"),"AC",IF(AND(B127="Investissements immatériels",$I$7="Le montant des dépenses a été ajusté pours respecter le seuil de 20%"),"IM",""))))</f>
        <v/>
      </c>
      <c r="H127" s="38">
        <f>IF(OR(B127="Investissements matériels",AND(B127="Acquisitions foncières",'Dépenses prévisionnelles'!$I$5="seuil respecté"),AND(B127="Investissements immatériels",'Dépenses prévisionnelles'!$I$7="seuil respecté"),AND(B127="Acquisitions foncières",'Dépenses prévisionnelles'!$I$5="Ce montant dépasse le seuil de 10% du montant total des dépenses",C127&lt;'Dépenses prévisionnelles'!$J$5),AND(B127="Investissements immatériels",'Dépenses prévisionnelles'!$I$7="Le montant des dépenses a été ajusté pours respecter le seuil de 20%",'Répartition des financements'!C127&lt;'Dépenses prévisionnelles'!J120)),'Répartition des financements'!C127,IF('Répartition des financements'!B127="Acquisitions foncières",'Dépenses prévisionnelles'!$J$5,IF(B127="Investissements immatériels",'Dépenses prévisionnelles'!$J$7,0)))</f>
        <v>0</v>
      </c>
      <c r="I127" s="38">
        <f t="shared" si="1"/>
        <v>0</v>
      </c>
    </row>
    <row r="128" spans="1:9" x14ac:dyDescent="0.25">
      <c r="A128" s="37" t="str">
        <f>IF('Dépenses prévisionnelles'!A128="","",'Dépenses prévisionnelles'!A128)</f>
        <v/>
      </c>
      <c r="B128" s="37" t="str">
        <f>IF('Dépenses prévisionnelles'!B128="","",'Dépenses prévisionnelles'!B128)</f>
        <v/>
      </c>
      <c r="C128" s="38">
        <f>'Dépenses prévisionnelles'!D128</f>
        <v>0</v>
      </c>
      <c r="D128" s="39"/>
      <c r="E128" s="40">
        <v>0.6</v>
      </c>
      <c r="F128" s="41" t="str">
        <f>IF(B128="Acquisitions foncières",SUMIF($B$14:B128,"Acquisitions foncières",$C$14:C128),IF(B128="Investissements immatériels",SUMIF($B$14:B128,"Investissements immatériels",$C$14:C128),""))</f>
        <v/>
      </c>
      <c r="G128" s="41" t="str">
        <f>IF(AND(B128="Acquisitions foncières",F128&gt;'Dépenses prévisionnelles'!$J$5),"AC+",IF(AND(B128="Investissements immatériels",F128&gt;'Dépenses prévisionnelles'!$J$7),"IM+",IF(AND(B128="Acquisitions foncières",'Dépenses prévisionnelles'!$I$5="Ce montant dépasse le seuil de 10% du montant total des dépenses"),"AC",IF(AND(B128="Investissements immatériels",$I$7="Le montant des dépenses a été ajusté pours respecter le seuil de 20%"),"IM",""))))</f>
        <v/>
      </c>
      <c r="H128" s="38">
        <f>IF(OR(B128="Investissements matériels",AND(B128="Acquisitions foncières",'Dépenses prévisionnelles'!$I$5="seuil respecté"),AND(B128="Investissements immatériels",'Dépenses prévisionnelles'!$I$7="seuil respecté"),AND(B128="Acquisitions foncières",'Dépenses prévisionnelles'!$I$5="Ce montant dépasse le seuil de 10% du montant total des dépenses",C128&lt;'Dépenses prévisionnelles'!$J$5),AND(B128="Investissements immatériels",'Dépenses prévisionnelles'!$I$7="Le montant des dépenses a été ajusté pours respecter le seuil de 20%",'Répartition des financements'!C128&lt;'Dépenses prévisionnelles'!J121)),'Répartition des financements'!C128,IF('Répartition des financements'!B128="Acquisitions foncières",'Dépenses prévisionnelles'!$J$5,IF(B128="Investissements immatériels",'Dépenses prévisionnelles'!$J$7,0)))</f>
        <v>0</v>
      </c>
      <c r="I128" s="38">
        <f t="shared" si="1"/>
        <v>0</v>
      </c>
    </row>
    <row r="129" spans="1:9" x14ac:dyDescent="0.25">
      <c r="A129" s="37" t="str">
        <f>IF('Dépenses prévisionnelles'!A129="","",'Dépenses prévisionnelles'!A129)</f>
        <v/>
      </c>
      <c r="B129" s="37" t="str">
        <f>IF('Dépenses prévisionnelles'!B129="","",'Dépenses prévisionnelles'!B129)</f>
        <v/>
      </c>
      <c r="C129" s="38">
        <f>'Dépenses prévisionnelles'!D129</f>
        <v>0</v>
      </c>
      <c r="D129" s="39"/>
      <c r="E129" s="40">
        <v>0.6</v>
      </c>
      <c r="F129" s="41" t="str">
        <f>IF(B129="Acquisitions foncières",SUMIF($B$14:B129,"Acquisitions foncières",$C$14:C129),IF(B129="Investissements immatériels",SUMIF($B$14:B129,"Investissements immatériels",$C$14:C129),""))</f>
        <v/>
      </c>
      <c r="G129" s="41" t="str">
        <f>IF(AND(B129="Acquisitions foncières",F129&gt;'Dépenses prévisionnelles'!$J$5),"AC+",IF(AND(B129="Investissements immatériels",F129&gt;'Dépenses prévisionnelles'!$J$7),"IM+",IF(AND(B129="Acquisitions foncières",'Dépenses prévisionnelles'!$I$5="Ce montant dépasse le seuil de 10% du montant total des dépenses"),"AC",IF(AND(B129="Investissements immatériels",$I$7="Le montant des dépenses a été ajusté pours respecter le seuil de 20%"),"IM",""))))</f>
        <v/>
      </c>
      <c r="H129" s="38">
        <f>IF(OR(B129="Investissements matériels",AND(B129="Acquisitions foncières",'Dépenses prévisionnelles'!$I$5="seuil respecté"),AND(B129="Investissements immatériels",'Dépenses prévisionnelles'!$I$7="seuil respecté"),AND(B129="Acquisitions foncières",'Dépenses prévisionnelles'!$I$5="Ce montant dépasse le seuil de 10% du montant total des dépenses",C129&lt;'Dépenses prévisionnelles'!$J$5),AND(B129="Investissements immatériels",'Dépenses prévisionnelles'!$I$7="Le montant des dépenses a été ajusté pours respecter le seuil de 20%",'Répartition des financements'!C129&lt;'Dépenses prévisionnelles'!J122)),'Répartition des financements'!C129,IF('Répartition des financements'!B129="Acquisitions foncières",'Dépenses prévisionnelles'!$J$5,IF(B129="Investissements immatériels",'Dépenses prévisionnelles'!$J$7,0)))</f>
        <v>0</v>
      </c>
      <c r="I129" s="38">
        <f t="shared" si="1"/>
        <v>0</v>
      </c>
    </row>
    <row r="130" spans="1:9" x14ac:dyDescent="0.25">
      <c r="A130" s="37" t="str">
        <f>IF('Dépenses prévisionnelles'!A130="","",'Dépenses prévisionnelles'!A130)</f>
        <v/>
      </c>
      <c r="B130" s="37" t="str">
        <f>IF('Dépenses prévisionnelles'!B130="","",'Dépenses prévisionnelles'!B130)</f>
        <v/>
      </c>
      <c r="C130" s="38">
        <f>'Dépenses prévisionnelles'!D130</f>
        <v>0</v>
      </c>
      <c r="D130" s="39"/>
      <c r="E130" s="40">
        <v>0.6</v>
      </c>
      <c r="F130" s="41" t="str">
        <f>IF(B130="Acquisitions foncières",SUMIF($B$14:B130,"Acquisitions foncières",$C$14:C130),IF(B130="Investissements immatériels",SUMIF($B$14:B130,"Investissements immatériels",$C$14:C130),""))</f>
        <v/>
      </c>
      <c r="G130" s="41" t="str">
        <f>IF(AND(B130="Acquisitions foncières",F130&gt;'Dépenses prévisionnelles'!$J$5),"AC+",IF(AND(B130="Investissements immatériels",F130&gt;'Dépenses prévisionnelles'!$J$7),"IM+",IF(AND(B130="Acquisitions foncières",'Dépenses prévisionnelles'!$I$5="Ce montant dépasse le seuil de 10% du montant total des dépenses"),"AC",IF(AND(B130="Investissements immatériels",$I$7="Le montant des dépenses a été ajusté pours respecter le seuil de 20%"),"IM",""))))</f>
        <v/>
      </c>
      <c r="H130" s="38">
        <f>IF(OR(B130="Investissements matériels",AND(B130="Acquisitions foncières",'Dépenses prévisionnelles'!$I$5="seuil respecté"),AND(B130="Investissements immatériels",'Dépenses prévisionnelles'!$I$7="seuil respecté"),AND(B130="Acquisitions foncières",'Dépenses prévisionnelles'!$I$5="Ce montant dépasse le seuil de 10% du montant total des dépenses",C130&lt;'Dépenses prévisionnelles'!$J$5),AND(B130="Investissements immatériels",'Dépenses prévisionnelles'!$I$7="Le montant des dépenses a été ajusté pours respecter le seuil de 20%",'Répartition des financements'!C130&lt;'Dépenses prévisionnelles'!J123)),'Répartition des financements'!C130,IF('Répartition des financements'!B130="Acquisitions foncières",'Dépenses prévisionnelles'!$J$5,IF(B130="Investissements immatériels",'Dépenses prévisionnelles'!$J$7,0)))</f>
        <v>0</v>
      </c>
      <c r="I130" s="38">
        <f t="shared" si="1"/>
        <v>0</v>
      </c>
    </row>
    <row r="131" spans="1:9" x14ac:dyDescent="0.25">
      <c r="A131" s="37" t="str">
        <f>IF('Dépenses prévisionnelles'!A131="","",'Dépenses prévisionnelles'!A131)</f>
        <v/>
      </c>
      <c r="B131" s="37" t="str">
        <f>IF('Dépenses prévisionnelles'!B131="","",'Dépenses prévisionnelles'!B131)</f>
        <v/>
      </c>
      <c r="C131" s="38">
        <f>'Dépenses prévisionnelles'!D131</f>
        <v>0</v>
      </c>
      <c r="D131" s="39"/>
      <c r="E131" s="40">
        <v>0.6</v>
      </c>
      <c r="F131" s="41" t="str">
        <f>IF(B131="Acquisitions foncières",SUMIF($B$14:B131,"Acquisitions foncières",$C$14:C131),IF(B131="Investissements immatériels",SUMIF($B$14:B131,"Investissements immatériels",$C$14:C131),""))</f>
        <v/>
      </c>
      <c r="G131" s="41" t="str">
        <f>IF(AND(B131="Acquisitions foncières",F131&gt;'Dépenses prévisionnelles'!$J$5),"AC+",IF(AND(B131="Investissements immatériels",F131&gt;'Dépenses prévisionnelles'!$J$7),"IM+",IF(AND(B131="Acquisitions foncières",'Dépenses prévisionnelles'!$I$5="Ce montant dépasse le seuil de 10% du montant total des dépenses"),"AC",IF(AND(B131="Investissements immatériels",$I$7="Le montant des dépenses a été ajusté pours respecter le seuil de 20%"),"IM",""))))</f>
        <v/>
      </c>
      <c r="H131" s="38">
        <f>IF(OR(B131="Investissements matériels",AND(B131="Acquisitions foncières",'Dépenses prévisionnelles'!$I$5="seuil respecté"),AND(B131="Investissements immatériels",'Dépenses prévisionnelles'!$I$7="seuil respecté"),AND(B131="Acquisitions foncières",'Dépenses prévisionnelles'!$I$5="Ce montant dépasse le seuil de 10% du montant total des dépenses",C131&lt;'Dépenses prévisionnelles'!$J$5),AND(B131="Investissements immatériels",'Dépenses prévisionnelles'!$I$7="Le montant des dépenses a été ajusté pours respecter le seuil de 20%",'Répartition des financements'!C131&lt;'Dépenses prévisionnelles'!J124)),'Répartition des financements'!C131,IF('Répartition des financements'!B131="Acquisitions foncières",'Dépenses prévisionnelles'!$J$5,IF(B131="Investissements immatériels",'Dépenses prévisionnelles'!$J$7,0)))</f>
        <v>0</v>
      </c>
      <c r="I131" s="38">
        <f t="shared" si="1"/>
        <v>0</v>
      </c>
    </row>
    <row r="132" spans="1:9" x14ac:dyDescent="0.25">
      <c r="A132" s="37" t="str">
        <f>IF('Dépenses prévisionnelles'!A132="","",'Dépenses prévisionnelles'!A132)</f>
        <v/>
      </c>
      <c r="B132" s="37" t="str">
        <f>IF('Dépenses prévisionnelles'!B132="","",'Dépenses prévisionnelles'!B132)</f>
        <v/>
      </c>
      <c r="C132" s="38">
        <f>'Dépenses prévisionnelles'!D132</f>
        <v>0</v>
      </c>
      <c r="D132" s="39"/>
      <c r="E132" s="40">
        <v>0.6</v>
      </c>
      <c r="F132" s="41" t="str">
        <f>IF(B132="Acquisitions foncières",SUMIF($B$14:B132,"Acquisitions foncières",$C$14:C132),IF(B132="Investissements immatériels",SUMIF($B$14:B132,"Investissements immatériels",$C$14:C132),""))</f>
        <v/>
      </c>
      <c r="G132" s="41" t="str">
        <f>IF(AND(B132="Acquisitions foncières",F132&gt;'Dépenses prévisionnelles'!$J$5),"AC+",IF(AND(B132="Investissements immatériels",F132&gt;'Dépenses prévisionnelles'!$J$7),"IM+",IF(AND(B132="Acquisitions foncières",'Dépenses prévisionnelles'!$I$5="Ce montant dépasse le seuil de 10% du montant total des dépenses"),"AC",IF(AND(B132="Investissements immatériels",$I$7="Le montant des dépenses a été ajusté pours respecter le seuil de 20%"),"IM",""))))</f>
        <v/>
      </c>
      <c r="H132" s="38">
        <f>IF(OR(B132="Investissements matériels",AND(B132="Acquisitions foncières",'Dépenses prévisionnelles'!$I$5="seuil respecté"),AND(B132="Investissements immatériels",'Dépenses prévisionnelles'!$I$7="seuil respecté"),AND(B132="Acquisitions foncières",'Dépenses prévisionnelles'!$I$5="Ce montant dépasse le seuil de 10% du montant total des dépenses",C132&lt;'Dépenses prévisionnelles'!$J$5),AND(B132="Investissements immatériels",'Dépenses prévisionnelles'!$I$7="Le montant des dépenses a été ajusté pours respecter le seuil de 20%",'Répartition des financements'!C132&lt;'Dépenses prévisionnelles'!J125)),'Répartition des financements'!C132,IF('Répartition des financements'!B132="Acquisitions foncières",'Dépenses prévisionnelles'!$J$5,IF(B132="Investissements immatériels",'Dépenses prévisionnelles'!$J$7,0)))</f>
        <v>0</v>
      </c>
      <c r="I132" s="38">
        <f t="shared" si="1"/>
        <v>0</v>
      </c>
    </row>
    <row r="133" spans="1:9" x14ac:dyDescent="0.25">
      <c r="A133" s="37" t="str">
        <f>IF('Dépenses prévisionnelles'!A133="","",'Dépenses prévisionnelles'!A133)</f>
        <v/>
      </c>
      <c r="B133" s="37" t="str">
        <f>IF('Dépenses prévisionnelles'!B133="","",'Dépenses prévisionnelles'!B133)</f>
        <v/>
      </c>
      <c r="C133" s="38">
        <f>'Dépenses prévisionnelles'!D133</f>
        <v>0</v>
      </c>
      <c r="D133" s="39"/>
      <c r="E133" s="40">
        <v>0.6</v>
      </c>
      <c r="F133" s="41" t="str">
        <f>IF(B133="Acquisitions foncières",SUMIF($B$14:B133,"Acquisitions foncières",$C$14:C133),IF(B133="Investissements immatériels",SUMIF($B$14:B133,"Investissements immatériels",$C$14:C133),""))</f>
        <v/>
      </c>
      <c r="G133" s="41" t="str">
        <f>IF(AND(B133="Acquisitions foncières",F133&gt;'Dépenses prévisionnelles'!$J$5),"AC+",IF(AND(B133="Investissements immatériels",F133&gt;'Dépenses prévisionnelles'!$J$7),"IM+",IF(AND(B133="Acquisitions foncières",'Dépenses prévisionnelles'!$I$5="Ce montant dépasse le seuil de 10% du montant total des dépenses"),"AC",IF(AND(B133="Investissements immatériels",$I$7="Le montant des dépenses a été ajusté pours respecter le seuil de 20%"),"IM",""))))</f>
        <v/>
      </c>
      <c r="H133" s="38">
        <f>IF(OR(B133="Investissements matériels",AND(B133="Acquisitions foncières",'Dépenses prévisionnelles'!$I$5="seuil respecté"),AND(B133="Investissements immatériels",'Dépenses prévisionnelles'!$I$7="seuil respecté"),AND(B133="Acquisitions foncières",'Dépenses prévisionnelles'!$I$5="Ce montant dépasse le seuil de 10% du montant total des dépenses",C133&lt;'Dépenses prévisionnelles'!$J$5),AND(B133="Investissements immatériels",'Dépenses prévisionnelles'!$I$7="Le montant des dépenses a été ajusté pours respecter le seuil de 20%",'Répartition des financements'!C133&lt;'Dépenses prévisionnelles'!J126)),'Répartition des financements'!C133,IF('Répartition des financements'!B133="Acquisitions foncières",'Dépenses prévisionnelles'!$J$5,IF(B133="Investissements immatériels",'Dépenses prévisionnelles'!$J$7,0)))</f>
        <v>0</v>
      </c>
      <c r="I133" s="38">
        <f t="shared" si="1"/>
        <v>0</v>
      </c>
    </row>
    <row r="134" spans="1:9" x14ac:dyDescent="0.25">
      <c r="A134" s="37" t="str">
        <f>IF('Dépenses prévisionnelles'!A134="","",'Dépenses prévisionnelles'!A134)</f>
        <v/>
      </c>
      <c r="B134" s="37" t="str">
        <f>IF('Dépenses prévisionnelles'!B134="","",'Dépenses prévisionnelles'!B134)</f>
        <v/>
      </c>
      <c r="C134" s="38">
        <f>'Dépenses prévisionnelles'!D134</f>
        <v>0</v>
      </c>
      <c r="D134" s="39"/>
      <c r="E134" s="40">
        <v>0.6</v>
      </c>
      <c r="F134" s="41" t="str">
        <f>IF(B134="Acquisitions foncières",SUMIF($B$14:B134,"Acquisitions foncières",$C$14:C134),IF(B134="Investissements immatériels",SUMIF($B$14:B134,"Investissements immatériels",$C$14:C134),""))</f>
        <v/>
      </c>
      <c r="G134" s="41" t="str">
        <f>IF(AND(B134="Acquisitions foncières",F134&gt;'Dépenses prévisionnelles'!$J$5),"AC+",IF(AND(B134="Investissements immatériels",F134&gt;'Dépenses prévisionnelles'!$J$7),"IM+",IF(AND(B134="Acquisitions foncières",'Dépenses prévisionnelles'!$I$5="Ce montant dépasse le seuil de 10% du montant total des dépenses"),"AC",IF(AND(B134="Investissements immatériels",$I$7="Le montant des dépenses a été ajusté pours respecter le seuil de 20%"),"IM",""))))</f>
        <v/>
      </c>
      <c r="H134" s="38">
        <f>IF(OR(B134="Investissements matériels",AND(B134="Acquisitions foncières",'Dépenses prévisionnelles'!$I$5="seuil respecté"),AND(B134="Investissements immatériels",'Dépenses prévisionnelles'!$I$7="seuil respecté"),AND(B134="Acquisitions foncières",'Dépenses prévisionnelles'!$I$5="Ce montant dépasse le seuil de 10% du montant total des dépenses",C134&lt;'Dépenses prévisionnelles'!$J$5),AND(B134="Investissements immatériels",'Dépenses prévisionnelles'!$I$7="Le montant des dépenses a été ajusté pours respecter le seuil de 20%",'Répartition des financements'!C134&lt;'Dépenses prévisionnelles'!J127)),'Répartition des financements'!C134,IF('Répartition des financements'!B134="Acquisitions foncières",'Dépenses prévisionnelles'!$J$5,IF(B134="Investissements immatériels",'Dépenses prévisionnelles'!$J$7,0)))</f>
        <v>0</v>
      </c>
      <c r="I134" s="38">
        <f t="shared" si="1"/>
        <v>0</v>
      </c>
    </row>
    <row r="135" spans="1:9" x14ac:dyDescent="0.25">
      <c r="A135" s="37" t="str">
        <f>IF('Dépenses prévisionnelles'!A135="","",'Dépenses prévisionnelles'!A135)</f>
        <v/>
      </c>
      <c r="B135" s="37" t="str">
        <f>IF('Dépenses prévisionnelles'!B135="","",'Dépenses prévisionnelles'!B135)</f>
        <v/>
      </c>
      <c r="C135" s="38">
        <f>'Dépenses prévisionnelles'!D135</f>
        <v>0</v>
      </c>
      <c r="D135" s="39"/>
      <c r="E135" s="40">
        <v>0.6</v>
      </c>
      <c r="F135" s="41" t="str">
        <f>IF(B135="Acquisitions foncières",SUMIF($B$14:B135,"Acquisitions foncières",$C$14:C135),IF(B135="Investissements immatériels",SUMIF($B$14:B135,"Investissements immatériels",$C$14:C135),""))</f>
        <v/>
      </c>
      <c r="G135" s="41" t="str">
        <f>IF(AND(B135="Acquisitions foncières",F135&gt;'Dépenses prévisionnelles'!$J$5),"AC+",IF(AND(B135="Investissements immatériels",F135&gt;'Dépenses prévisionnelles'!$J$7),"IM+",IF(AND(B135="Acquisitions foncières",'Dépenses prévisionnelles'!$I$5="Ce montant dépasse le seuil de 10% du montant total des dépenses"),"AC",IF(AND(B135="Investissements immatériels",$I$7="Le montant des dépenses a été ajusté pours respecter le seuil de 20%"),"IM",""))))</f>
        <v/>
      </c>
      <c r="H135" s="38">
        <f>IF(OR(B135="Investissements matériels",AND(B135="Acquisitions foncières",'Dépenses prévisionnelles'!$I$5="seuil respecté"),AND(B135="Investissements immatériels",'Dépenses prévisionnelles'!$I$7="seuil respecté"),AND(B135="Acquisitions foncières",'Dépenses prévisionnelles'!$I$5="Ce montant dépasse le seuil de 10% du montant total des dépenses",C135&lt;'Dépenses prévisionnelles'!$J$5),AND(B135="Investissements immatériels",'Dépenses prévisionnelles'!$I$7="Le montant des dépenses a été ajusté pours respecter le seuil de 20%",'Répartition des financements'!C135&lt;'Dépenses prévisionnelles'!J128)),'Répartition des financements'!C135,IF('Répartition des financements'!B135="Acquisitions foncières",'Dépenses prévisionnelles'!$J$5,IF(B135="Investissements immatériels",'Dépenses prévisionnelles'!$J$7,0)))</f>
        <v>0</v>
      </c>
      <c r="I135" s="38">
        <f t="shared" si="1"/>
        <v>0</v>
      </c>
    </row>
    <row r="136" spans="1:9" x14ac:dyDescent="0.25">
      <c r="A136" s="37" t="str">
        <f>IF('Dépenses prévisionnelles'!A136="","",'Dépenses prévisionnelles'!A136)</f>
        <v/>
      </c>
      <c r="B136" s="37" t="str">
        <f>IF('Dépenses prévisionnelles'!B136="","",'Dépenses prévisionnelles'!B136)</f>
        <v/>
      </c>
      <c r="C136" s="38">
        <f>'Dépenses prévisionnelles'!D136</f>
        <v>0</v>
      </c>
      <c r="D136" s="39"/>
      <c r="E136" s="40">
        <v>0.6</v>
      </c>
      <c r="F136" s="41" t="str">
        <f>IF(B136="Acquisitions foncières",SUMIF($B$14:B136,"Acquisitions foncières",$C$14:C136),IF(B136="Investissements immatériels",SUMIF($B$14:B136,"Investissements immatériels",$C$14:C136),""))</f>
        <v/>
      </c>
      <c r="G136" s="41" t="str">
        <f>IF(AND(B136="Acquisitions foncières",F136&gt;'Dépenses prévisionnelles'!$J$5),"AC+",IF(AND(B136="Investissements immatériels",F136&gt;'Dépenses prévisionnelles'!$J$7),"IM+",IF(AND(B136="Acquisitions foncières",'Dépenses prévisionnelles'!$I$5="Ce montant dépasse le seuil de 10% du montant total des dépenses"),"AC",IF(AND(B136="Investissements immatériels",$I$7="Le montant des dépenses a été ajusté pours respecter le seuil de 20%"),"IM",""))))</f>
        <v/>
      </c>
      <c r="H136" s="38">
        <f>IF(OR(B136="Investissements matériels",AND(B136="Acquisitions foncières",'Dépenses prévisionnelles'!$I$5="seuil respecté"),AND(B136="Investissements immatériels",'Dépenses prévisionnelles'!$I$7="seuil respecté"),AND(B136="Acquisitions foncières",'Dépenses prévisionnelles'!$I$5="Ce montant dépasse le seuil de 10% du montant total des dépenses",C136&lt;'Dépenses prévisionnelles'!$J$5),AND(B136="Investissements immatériels",'Dépenses prévisionnelles'!$I$7="Le montant des dépenses a été ajusté pours respecter le seuil de 20%",'Répartition des financements'!C136&lt;'Dépenses prévisionnelles'!J129)),'Répartition des financements'!C136,IF('Répartition des financements'!B136="Acquisitions foncières",'Dépenses prévisionnelles'!$J$5,IF(B136="Investissements immatériels",'Dépenses prévisionnelles'!$J$7,0)))</f>
        <v>0</v>
      </c>
      <c r="I136" s="38">
        <f t="shared" si="1"/>
        <v>0</v>
      </c>
    </row>
    <row r="137" spans="1:9" x14ac:dyDescent="0.25">
      <c r="A137" s="37" t="str">
        <f>IF('Dépenses prévisionnelles'!A137="","",'Dépenses prévisionnelles'!A137)</f>
        <v/>
      </c>
      <c r="B137" s="37" t="str">
        <f>IF('Dépenses prévisionnelles'!B137="","",'Dépenses prévisionnelles'!B137)</f>
        <v/>
      </c>
      <c r="C137" s="38">
        <f>'Dépenses prévisionnelles'!D137</f>
        <v>0</v>
      </c>
      <c r="D137" s="39"/>
      <c r="E137" s="40">
        <v>0.6</v>
      </c>
      <c r="F137" s="41" t="str">
        <f>IF(B137="Acquisitions foncières",SUMIF($B$14:B137,"Acquisitions foncières",$C$14:C137),IF(B137="Investissements immatériels",SUMIF($B$14:B137,"Investissements immatériels",$C$14:C137),""))</f>
        <v/>
      </c>
      <c r="G137" s="41" t="str">
        <f>IF(AND(B137="Acquisitions foncières",F137&gt;'Dépenses prévisionnelles'!$J$5),"AC+",IF(AND(B137="Investissements immatériels",F137&gt;'Dépenses prévisionnelles'!$J$7),"IM+",IF(AND(B137="Acquisitions foncières",'Dépenses prévisionnelles'!$I$5="Ce montant dépasse le seuil de 10% du montant total des dépenses"),"AC",IF(AND(B137="Investissements immatériels",$I$7="Le montant des dépenses a été ajusté pours respecter le seuil de 20%"),"IM",""))))</f>
        <v/>
      </c>
      <c r="H137" s="38">
        <f>IF(OR(B137="Investissements matériels",AND(B137="Acquisitions foncières",'Dépenses prévisionnelles'!$I$5="seuil respecté"),AND(B137="Investissements immatériels",'Dépenses prévisionnelles'!$I$7="seuil respecté"),AND(B137="Acquisitions foncières",'Dépenses prévisionnelles'!$I$5="Ce montant dépasse le seuil de 10% du montant total des dépenses",C137&lt;'Dépenses prévisionnelles'!$J$5),AND(B137="Investissements immatériels",'Dépenses prévisionnelles'!$I$7="Le montant des dépenses a été ajusté pours respecter le seuil de 20%",'Répartition des financements'!C137&lt;'Dépenses prévisionnelles'!J130)),'Répartition des financements'!C137,IF('Répartition des financements'!B137="Acquisitions foncières",'Dépenses prévisionnelles'!$J$5,IF(B137="Investissements immatériels",'Dépenses prévisionnelles'!$J$7,0)))</f>
        <v>0</v>
      </c>
      <c r="I137" s="38">
        <f t="shared" si="1"/>
        <v>0</v>
      </c>
    </row>
    <row r="138" spans="1:9" x14ac:dyDescent="0.25">
      <c r="A138" s="37" t="str">
        <f>IF('Dépenses prévisionnelles'!A138="","",'Dépenses prévisionnelles'!A138)</f>
        <v/>
      </c>
      <c r="B138" s="37" t="str">
        <f>IF('Dépenses prévisionnelles'!B138="","",'Dépenses prévisionnelles'!B138)</f>
        <v/>
      </c>
      <c r="C138" s="38">
        <f>'Dépenses prévisionnelles'!D138</f>
        <v>0</v>
      </c>
      <c r="D138" s="39"/>
      <c r="E138" s="40">
        <v>0.6</v>
      </c>
      <c r="F138" s="41" t="str">
        <f>IF(B138="Acquisitions foncières",SUMIF($B$14:B138,"Acquisitions foncières",$C$14:C138),IF(B138="Investissements immatériels",SUMIF($B$14:B138,"Investissements immatériels",$C$14:C138),""))</f>
        <v/>
      </c>
      <c r="G138" s="41" t="str">
        <f>IF(AND(B138="Acquisitions foncières",F138&gt;'Dépenses prévisionnelles'!$J$5),"AC+",IF(AND(B138="Investissements immatériels",F138&gt;'Dépenses prévisionnelles'!$J$7),"IM+",IF(AND(B138="Acquisitions foncières",'Dépenses prévisionnelles'!$I$5="Ce montant dépasse le seuil de 10% du montant total des dépenses"),"AC",IF(AND(B138="Investissements immatériels",$I$7="Le montant des dépenses a été ajusté pours respecter le seuil de 20%"),"IM",""))))</f>
        <v/>
      </c>
      <c r="H138" s="38">
        <f>IF(OR(B138="Investissements matériels",AND(B138="Acquisitions foncières",'Dépenses prévisionnelles'!$I$5="seuil respecté"),AND(B138="Investissements immatériels",'Dépenses prévisionnelles'!$I$7="seuil respecté"),AND(B138="Acquisitions foncières",'Dépenses prévisionnelles'!$I$5="Ce montant dépasse le seuil de 10% du montant total des dépenses",C138&lt;'Dépenses prévisionnelles'!$J$5),AND(B138="Investissements immatériels",'Dépenses prévisionnelles'!$I$7="Le montant des dépenses a été ajusté pours respecter le seuil de 20%",'Répartition des financements'!C138&lt;'Dépenses prévisionnelles'!J131)),'Répartition des financements'!C138,IF('Répartition des financements'!B138="Acquisitions foncières",'Dépenses prévisionnelles'!$J$5,IF(B138="Investissements immatériels",'Dépenses prévisionnelles'!$J$7,0)))</f>
        <v>0</v>
      </c>
      <c r="I138" s="38">
        <f t="shared" si="1"/>
        <v>0</v>
      </c>
    </row>
    <row r="139" spans="1:9" x14ac:dyDescent="0.25">
      <c r="A139" s="37" t="str">
        <f>IF('Dépenses prévisionnelles'!A139="","",'Dépenses prévisionnelles'!A139)</f>
        <v/>
      </c>
      <c r="B139" s="37" t="str">
        <f>IF('Dépenses prévisionnelles'!B139="","",'Dépenses prévisionnelles'!B139)</f>
        <v/>
      </c>
      <c r="C139" s="38">
        <f>'Dépenses prévisionnelles'!D139</f>
        <v>0</v>
      </c>
      <c r="D139" s="39"/>
      <c r="E139" s="40">
        <v>0.6</v>
      </c>
      <c r="F139" s="41" t="str">
        <f>IF(B139="Acquisitions foncières",SUMIF($B$14:B139,"Acquisitions foncières",$C$14:C139),IF(B139="Investissements immatériels",SUMIF($B$14:B139,"Investissements immatériels",$C$14:C139),""))</f>
        <v/>
      </c>
      <c r="G139" s="41" t="str">
        <f>IF(AND(B139="Acquisitions foncières",F139&gt;'Dépenses prévisionnelles'!$J$5),"AC+",IF(AND(B139="Investissements immatériels",F139&gt;'Dépenses prévisionnelles'!$J$7),"IM+",IF(AND(B139="Acquisitions foncières",'Dépenses prévisionnelles'!$I$5="Ce montant dépasse le seuil de 10% du montant total des dépenses"),"AC",IF(AND(B139="Investissements immatériels",$I$7="Le montant des dépenses a été ajusté pours respecter le seuil de 20%"),"IM",""))))</f>
        <v/>
      </c>
      <c r="H139" s="38">
        <f>IF(OR(B139="Investissements matériels",AND(B139="Acquisitions foncières",'Dépenses prévisionnelles'!$I$5="seuil respecté"),AND(B139="Investissements immatériels",'Dépenses prévisionnelles'!$I$7="seuil respecté"),AND(B139="Acquisitions foncières",'Dépenses prévisionnelles'!$I$5="Ce montant dépasse le seuil de 10% du montant total des dépenses",C139&lt;'Dépenses prévisionnelles'!$J$5),AND(B139="Investissements immatériels",'Dépenses prévisionnelles'!$I$7="Le montant des dépenses a été ajusté pours respecter le seuil de 20%",'Répartition des financements'!C139&lt;'Dépenses prévisionnelles'!J132)),'Répartition des financements'!C139,IF('Répartition des financements'!B139="Acquisitions foncières",'Dépenses prévisionnelles'!$J$5,IF(B139="Investissements immatériels",'Dépenses prévisionnelles'!$J$7,0)))</f>
        <v>0</v>
      </c>
      <c r="I139" s="38">
        <f t="shared" si="1"/>
        <v>0</v>
      </c>
    </row>
    <row r="140" spans="1:9" x14ac:dyDescent="0.25">
      <c r="A140" s="37" t="str">
        <f>IF('Dépenses prévisionnelles'!A140="","",'Dépenses prévisionnelles'!A140)</f>
        <v/>
      </c>
      <c r="B140" s="37" t="str">
        <f>IF('Dépenses prévisionnelles'!B140="","",'Dépenses prévisionnelles'!B140)</f>
        <v/>
      </c>
      <c r="C140" s="38">
        <f>'Dépenses prévisionnelles'!D140</f>
        <v>0</v>
      </c>
      <c r="D140" s="39"/>
      <c r="E140" s="40">
        <v>0.6</v>
      </c>
      <c r="F140" s="41" t="str">
        <f>IF(B140="Acquisitions foncières",SUMIF($B$14:B140,"Acquisitions foncières",$C$14:C140),IF(B140="Investissements immatériels",SUMIF($B$14:B140,"Investissements immatériels",$C$14:C140),""))</f>
        <v/>
      </c>
      <c r="G140" s="41" t="str">
        <f>IF(AND(B140="Acquisitions foncières",F140&gt;'Dépenses prévisionnelles'!$J$5),"AC+",IF(AND(B140="Investissements immatériels",F140&gt;'Dépenses prévisionnelles'!$J$7),"IM+",IF(AND(B140="Acquisitions foncières",'Dépenses prévisionnelles'!$I$5="Ce montant dépasse le seuil de 10% du montant total des dépenses"),"AC",IF(AND(B140="Investissements immatériels",$I$7="Le montant des dépenses a été ajusté pours respecter le seuil de 20%"),"IM",""))))</f>
        <v/>
      </c>
      <c r="H140" s="38">
        <f>IF(OR(B140="Investissements matériels",AND(B140="Acquisitions foncières",'Dépenses prévisionnelles'!$I$5="seuil respecté"),AND(B140="Investissements immatériels",'Dépenses prévisionnelles'!$I$7="seuil respecté"),AND(B140="Acquisitions foncières",'Dépenses prévisionnelles'!$I$5="Ce montant dépasse le seuil de 10% du montant total des dépenses",C140&lt;'Dépenses prévisionnelles'!$J$5),AND(B140="Investissements immatériels",'Dépenses prévisionnelles'!$I$7="Le montant des dépenses a été ajusté pours respecter le seuil de 20%",'Répartition des financements'!C140&lt;'Dépenses prévisionnelles'!J133)),'Répartition des financements'!C140,IF('Répartition des financements'!B140="Acquisitions foncières",'Dépenses prévisionnelles'!$J$5,IF(B140="Investissements immatériels",'Dépenses prévisionnelles'!$J$7,0)))</f>
        <v>0</v>
      </c>
      <c r="I140" s="38">
        <f t="shared" si="1"/>
        <v>0</v>
      </c>
    </row>
    <row r="141" spans="1:9" x14ac:dyDescent="0.25">
      <c r="A141" s="37" t="str">
        <f>IF('Dépenses prévisionnelles'!A141="","",'Dépenses prévisionnelles'!A141)</f>
        <v/>
      </c>
      <c r="B141" s="37" t="str">
        <f>IF('Dépenses prévisionnelles'!B141="","",'Dépenses prévisionnelles'!B141)</f>
        <v/>
      </c>
      <c r="C141" s="38">
        <f>'Dépenses prévisionnelles'!D141</f>
        <v>0</v>
      </c>
      <c r="D141" s="39"/>
      <c r="E141" s="40">
        <v>0.6</v>
      </c>
      <c r="F141" s="41" t="str">
        <f>IF(B141="Acquisitions foncières",SUMIF($B$14:B141,"Acquisitions foncières",$C$14:C141),IF(B141="Investissements immatériels",SUMIF($B$14:B141,"Investissements immatériels",$C$14:C141),""))</f>
        <v/>
      </c>
      <c r="G141" s="41" t="str">
        <f>IF(AND(B141="Acquisitions foncières",F141&gt;'Dépenses prévisionnelles'!$J$5),"AC+",IF(AND(B141="Investissements immatériels",F141&gt;'Dépenses prévisionnelles'!$J$7),"IM+",IF(AND(B141="Acquisitions foncières",'Dépenses prévisionnelles'!$I$5="Ce montant dépasse le seuil de 10% du montant total des dépenses"),"AC",IF(AND(B141="Investissements immatériels",$I$7="Le montant des dépenses a été ajusté pours respecter le seuil de 20%"),"IM",""))))</f>
        <v/>
      </c>
      <c r="H141" s="38">
        <f>IF(OR(B141="Investissements matériels",AND(B141="Acquisitions foncières",'Dépenses prévisionnelles'!$I$5="seuil respecté"),AND(B141="Investissements immatériels",'Dépenses prévisionnelles'!$I$7="seuil respecté"),AND(B141="Acquisitions foncières",'Dépenses prévisionnelles'!$I$5="Ce montant dépasse le seuil de 10% du montant total des dépenses",C141&lt;'Dépenses prévisionnelles'!$J$5),AND(B141="Investissements immatériels",'Dépenses prévisionnelles'!$I$7="Le montant des dépenses a été ajusté pours respecter le seuil de 20%",'Répartition des financements'!C141&lt;'Dépenses prévisionnelles'!J134)),'Répartition des financements'!C141,IF('Répartition des financements'!B141="Acquisitions foncières",'Dépenses prévisionnelles'!$J$5,IF(B141="Investissements immatériels",'Dépenses prévisionnelles'!$J$7,0)))</f>
        <v>0</v>
      </c>
      <c r="I141" s="38">
        <f t="shared" si="1"/>
        <v>0</v>
      </c>
    </row>
    <row r="142" spans="1:9" x14ac:dyDescent="0.25">
      <c r="A142" s="37" t="str">
        <f>IF('Dépenses prévisionnelles'!A142="","",'Dépenses prévisionnelles'!A142)</f>
        <v/>
      </c>
      <c r="B142" s="37" t="str">
        <f>IF('Dépenses prévisionnelles'!B142="","",'Dépenses prévisionnelles'!B142)</f>
        <v/>
      </c>
      <c r="C142" s="38">
        <f>'Dépenses prévisionnelles'!D142</f>
        <v>0</v>
      </c>
      <c r="D142" s="39"/>
      <c r="E142" s="40">
        <v>0.6</v>
      </c>
      <c r="F142" s="41" t="str">
        <f>IF(B142="Acquisitions foncières",SUMIF($B$14:B142,"Acquisitions foncières",$C$14:C142),IF(B142="Investissements immatériels",SUMIF($B$14:B142,"Investissements immatériels",$C$14:C142),""))</f>
        <v/>
      </c>
      <c r="G142" s="41" t="str">
        <f>IF(AND(B142="Acquisitions foncières",F142&gt;'Dépenses prévisionnelles'!$J$5),"AC+",IF(AND(B142="Investissements immatériels",F142&gt;'Dépenses prévisionnelles'!$J$7),"IM+",IF(AND(B142="Acquisitions foncières",'Dépenses prévisionnelles'!$I$5="Ce montant dépasse le seuil de 10% du montant total des dépenses"),"AC",IF(AND(B142="Investissements immatériels",$I$7="Le montant des dépenses a été ajusté pours respecter le seuil de 20%"),"IM",""))))</f>
        <v/>
      </c>
      <c r="H142" s="38">
        <f>IF(OR(B142="Investissements matériels",AND(B142="Acquisitions foncières",'Dépenses prévisionnelles'!$I$5="seuil respecté"),AND(B142="Investissements immatériels",'Dépenses prévisionnelles'!$I$7="seuil respecté"),AND(B142="Acquisitions foncières",'Dépenses prévisionnelles'!$I$5="Ce montant dépasse le seuil de 10% du montant total des dépenses",C142&lt;'Dépenses prévisionnelles'!$J$5),AND(B142="Investissements immatériels",'Dépenses prévisionnelles'!$I$7="Le montant des dépenses a été ajusté pours respecter le seuil de 20%",'Répartition des financements'!C142&lt;'Dépenses prévisionnelles'!J135)),'Répartition des financements'!C142,IF('Répartition des financements'!B142="Acquisitions foncières",'Dépenses prévisionnelles'!$J$5,IF(B142="Investissements immatériels",'Dépenses prévisionnelles'!$J$7,0)))</f>
        <v>0</v>
      </c>
      <c r="I142" s="38">
        <f t="shared" ref="I142:I205" si="2">H142*E142</f>
        <v>0</v>
      </c>
    </row>
    <row r="143" spans="1:9" x14ac:dyDescent="0.25">
      <c r="A143" s="37" t="str">
        <f>IF('Dépenses prévisionnelles'!A143="","",'Dépenses prévisionnelles'!A143)</f>
        <v/>
      </c>
      <c r="B143" s="37" t="str">
        <f>IF('Dépenses prévisionnelles'!B143="","",'Dépenses prévisionnelles'!B143)</f>
        <v/>
      </c>
      <c r="C143" s="38">
        <f>'Dépenses prévisionnelles'!D143</f>
        <v>0</v>
      </c>
      <c r="D143" s="39"/>
      <c r="E143" s="40">
        <v>0.6</v>
      </c>
      <c r="F143" s="41" t="str">
        <f>IF(B143="Acquisitions foncières",SUMIF($B$14:B143,"Acquisitions foncières",$C$14:C143),IF(B143="Investissements immatériels",SUMIF($B$14:B143,"Investissements immatériels",$C$14:C143),""))</f>
        <v/>
      </c>
      <c r="G143" s="41" t="str">
        <f>IF(AND(B143="Acquisitions foncières",F143&gt;'Dépenses prévisionnelles'!$J$5),"AC+",IF(AND(B143="Investissements immatériels",F143&gt;'Dépenses prévisionnelles'!$J$7),"IM+",IF(AND(B143="Acquisitions foncières",'Dépenses prévisionnelles'!$I$5="Ce montant dépasse le seuil de 10% du montant total des dépenses"),"AC",IF(AND(B143="Investissements immatériels",$I$7="Le montant des dépenses a été ajusté pours respecter le seuil de 20%"),"IM",""))))</f>
        <v/>
      </c>
      <c r="H143" s="38">
        <f>IF(OR(B143="Investissements matériels",AND(B143="Acquisitions foncières",'Dépenses prévisionnelles'!$I$5="seuil respecté"),AND(B143="Investissements immatériels",'Dépenses prévisionnelles'!$I$7="seuil respecté"),AND(B143="Acquisitions foncières",'Dépenses prévisionnelles'!$I$5="Ce montant dépasse le seuil de 10% du montant total des dépenses",C143&lt;'Dépenses prévisionnelles'!$J$5),AND(B143="Investissements immatériels",'Dépenses prévisionnelles'!$I$7="Le montant des dépenses a été ajusté pours respecter le seuil de 20%",'Répartition des financements'!C143&lt;'Dépenses prévisionnelles'!J136)),'Répartition des financements'!C143,IF('Répartition des financements'!B143="Acquisitions foncières",'Dépenses prévisionnelles'!$J$5,IF(B143="Investissements immatériels",'Dépenses prévisionnelles'!$J$7,0)))</f>
        <v>0</v>
      </c>
      <c r="I143" s="38">
        <f t="shared" si="2"/>
        <v>0</v>
      </c>
    </row>
    <row r="144" spans="1:9" x14ac:dyDescent="0.25">
      <c r="A144" s="37" t="str">
        <f>IF('Dépenses prévisionnelles'!A144="","",'Dépenses prévisionnelles'!A144)</f>
        <v/>
      </c>
      <c r="B144" s="37" t="str">
        <f>IF('Dépenses prévisionnelles'!B144="","",'Dépenses prévisionnelles'!B144)</f>
        <v/>
      </c>
      <c r="C144" s="38">
        <f>'Dépenses prévisionnelles'!D144</f>
        <v>0</v>
      </c>
      <c r="D144" s="39"/>
      <c r="E144" s="40">
        <v>0.6</v>
      </c>
      <c r="F144" s="41" t="str">
        <f>IF(B144="Acquisitions foncières",SUMIF($B$14:B144,"Acquisitions foncières",$C$14:C144),IF(B144="Investissements immatériels",SUMIF($B$14:B144,"Investissements immatériels",$C$14:C144),""))</f>
        <v/>
      </c>
      <c r="G144" s="41" t="str">
        <f>IF(AND(B144="Acquisitions foncières",F144&gt;'Dépenses prévisionnelles'!$J$5),"AC+",IF(AND(B144="Investissements immatériels",F144&gt;'Dépenses prévisionnelles'!$J$7),"IM+",IF(AND(B144="Acquisitions foncières",'Dépenses prévisionnelles'!$I$5="Ce montant dépasse le seuil de 10% du montant total des dépenses"),"AC",IF(AND(B144="Investissements immatériels",$I$7="Le montant des dépenses a été ajusté pours respecter le seuil de 20%"),"IM",""))))</f>
        <v/>
      </c>
      <c r="H144" s="38">
        <f>IF(OR(B144="Investissements matériels",AND(B144="Acquisitions foncières",'Dépenses prévisionnelles'!$I$5="seuil respecté"),AND(B144="Investissements immatériels",'Dépenses prévisionnelles'!$I$7="seuil respecté"),AND(B144="Acquisitions foncières",'Dépenses prévisionnelles'!$I$5="Ce montant dépasse le seuil de 10% du montant total des dépenses",C144&lt;'Dépenses prévisionnelles'!$J$5),AND(B144="Investissements immatériels",'Dépenses prévisionnelles'!$I$7="Le montant des dépenses a été ajusté pours respecter le seuil de 20%",'Répartition des financements'!C144&lt;'Dépenses prévisionnelles'!J137)),'Répartition des financements'!C144,IF('Répartition des financements'!B144="Acquisitions foncières",'Dépenses prévisionnelles'!$J$5,IF(B144="Investissements immatériels",'Dépenses prévisionnelles'!$J$7,0)))</f>
        <v>0</v>
      </c>
      <c r="I144" s="38">
        <f t="shared" si="2"/>
        <v>0</v>
      </c>
    </row>
    <row r="145" spans="1:9" x14ac:dyDescent="0.25">
      <c r="A145" s="37" t="str">
        <f>IF('Dépenses prévisionnelles'!A145="","",'Dépenses prévisionnelles'!A145)</f>
        <v/>
      </c>
      <c r="B145" s="37" t="str">
        <f>IF('Dépenses prévisionnelles'!B145="","",'Dépenses prévisionnelles'!B145)</f>
        <v/>
      </c>
      <c r="C145" s="38">
        <f>'Dépenses prévisionnelles'!D145</f>
        <v>0</v>
      </c>
      <c r="D145" s="39"/>
      <c r="E145" s="40">
        <v>0.6</v>
      </c>
      <c r="F145" s="41" t="str">
        <f>IF(B145="Acquisitions foncières",SUMIF($B$14:B145,"Acquisitions foncières",$C$14:C145),IF(B145="Investissements immatériels",SUMIF($B$14:B145,"Investissements immatériels",$C$14:C145),""))</f>
        <v/>
      </c>
      <c r="G145" s="41" t="str">
        <f>IF(AND(B145="Acquisitions foncières",F145&gt;'Dépenses prévisionnelles'!$J$5),"AC+",IF(AND(B145="Investissements immatériels",F145&gt;'Dépenses prévisionnelles'!$J$7),"IM+",IF(AND(B145="Acquisitions foncières",'Dépenses prévisionnelles'!$I$5="Ce montant dépasse le seuil de 10% du montant total des dépenses"),"AC",IF(AND(B145="Investissements immatériels",$I$7="Le montant des dépenses a été ajusté pours respecter le seuil de 20%"),"IM",""))))</f>
        <v/>
      </c>
      <c r="H145" s="38">
        <f>IF(OR(B145="Investissements matériels",AND(B145="Acquisitions foncières",'Dépenses prévisionnelles'!$I$5="seuil respecté"),AND(B145="Investissements immatériels",'Dépenses prévisionnelles'!$I$7="seuil respecté"),AND(B145="Acquisitions foncières",'Dépenses prévisionnelles'!$I$5="Ce montant dépasse le seuil de 10% du montant total des dépenses",C145&lt;'Dépenses prévisionnelles'!$J$5),AND(B145="Investissements immatériels",'Dépenses prévisionnelles'!$I$7="Le montant des dépenses a été ajusté pours respecter le seuil de 20%",'Répartition des financements'!C145&lt;'Dépenses prévisionnelles'!J138)),'Répartition des financements'!C145,IF('Répartition des financements'!B145="Acquisitions foncières",'Dépenses prévisionnelles'!$J$5,IF(B145="Investissements immatériels",'Dépenses prévisionnelles'!$J$7,0)))</f>
        <v>0</v>
      </c>
      <c r="I145" s="38">
        <f t="shared" si="2"/>
        <v>0</v>
      </c>
    </row>
    <row r="146" spans="1:9" x14ac:dyDescent="0.25">
      <c r="A146" s="37" t="str">
        <f>IF('Dépenses prévisionnelles'!A146="","",'Dépenses prévisionnelles'!A146)</f>
        <v/>
      </c>
      <c r="B146" s="37" t="str">
        <f>IF('Dépenses prévisionnelles'!B146="","",'Dépenses prévisionnelles'!B146)</f>
        <v/>
      </c>
      <c r="C146" s="38">
        <f>'Dépenses prévisionnelles'!D146</f>
        <v>0</v>
      </c>
      <c r="D146" s="39"/>
      <c r="E146" s="40">
        <v>0.6</v>
      </c>
      <c r="F146" s="41" t="str">
        <f>IF(B146="Acquisitions foncières",SUMIF($B$14:B146,"Acquisitions foncières",$C$14:C146),IF(B146="Investissements immatériels",SUMIF($B$14:B146,"Investissements immatériels",$C$14:C146),""))</f>
        <v/>
      </c>
      <c r="G146" s="41" t="str">
        <f>IF(AND(B146="Acquisitions foncières",F146&gt;'Dépenses prévisionnelles'!$J$5),"AC+",IF(AND(B146="Investissements immatériels",F146&gt;'Dépenses prévisionnelles'!$J$7),"IM+",IF(AND(B146="Acquisitions foncières",'Dépenses prévisionnelles'!$I$5="Ce montant dépasse le seuil de 10% du montant total des dépenses"),"AC",IF(AND(B146="Investissements immatériels",$I$7="Le montant des dépenses a été ajusté pours respecter le seuil de 20%"),"IM",""))))</f>
        <v/>
      </c>
      <c r="H146" s="38">
        <f>IF(OR(B146="Investissements matériels",AND(B146="Acquisitions foncières",'Dépenses prévisionnelles'!$I$5="seuil respecté"),AND(B146="Investissements immatériels",'Dépenses prévisionnelles'!$I$7="seuil respecté"),AND(B146="Acquisitions foncières",'Dépenses prévisionnelles'!$I$5="Ce montant dépasse le seuil de 10% du montant total des dépenses",C146&lt;'Dépenses prévisionnelles'!$J$5),AND(B146="Investissements immatériels",'Dépenses prévisionnelles'!$I$7="Le montant des dépenses a été ajusté pours respecter le seuil de 20%",'Répartition des financements'!C146&lt;'Dépenses prévisionnelles'!J139)),'Répartition des financements'!C146,IF('Répartition des financements'!B146="Acquisitions foncières",'Dépenses prévisionnelles'!$J$5,IF(B146="Investissements immatériels",'Dépenses prévisionnelles'!$J$7,0)))</f>
        <v>0</v>
      </c>
      <c r="I146" s="38">
        <f t="shared" si="2"/>
        <v>0</v>
      </c>
    </row>
    <row r="147" spans="1:9" x14ac:dyDescent="0.25">
      <c r="A147" s="37" t="str">
        <f>IF('Dépenses prévisionnelles'!A147="","",'Dépenses prévisionnelles'!A147)</f>
        <v/>
      </c>
      <c r="B147" s="37" t="str">
        <f>IF('Dépenses prévisionnelles'!B147="","",'Dépenses prévisionnelles'!B147)</f>
        <v/>
      </c>
      <c r="C147" s="38">
        <f>'Dépenses prévisionnelles'!D147</f>
        <v>0</v>
      </c>
      <c r="D147" s="39"/>
      <c r="E147" s="40">
        <v>0.6</v>
      </c>
      <c r="F147" s="41" t="str">
        <f>IF(B147="Acquisitions foncières",SUMIF($B$14:B147,"Acquisitions foncières",$C$14:C147),IF(B147="Investissements immatériels",SUMIF($B$14:B147,"Investissements immatériels",$C$14:C147),""))</f>
        <v/>
      </c>
      <c r="G147" s="41" t="str">
        <f>IF(AND(B147="Acquisitions foncières",F147&gt;'Dépenses prévisionnelles'!$J$5),"AC+",IF(AND(B147="Investissements immatériels",F147&gt;'Dépenses prévisionnelles'!$J$7),"IM+",IF(AND(B147="Acquisitions foncières",'Dépenses prévisionnelles'!$I$5="Ce montant dépasse le seuil de 10% du montant total des dépenses"),"AC",IF(AND(B147="Investissements immatériels",$I$7="Le montant des dépenses a été ajusté pours respecter le seuil de 20%"),"IM",""))))</f>
        <v/>
      </c>
      <c r="H147" s="38">
        <f>IF(OR(B147="Investissements matériels",AND(B147="Acquisitions foncières",'Dépenses prévisionnelles'!$I$5="seuil respecté"),AND(B147="Investissements immatériels",'Dépenses prévisionnelles'!$I$7="seuil respecté"),AND(B147="Acquisitions foncières",'Dépenses prévisionnelles'!$I$5="Ce montant dépasse le seuil de 10% du montant total des dépenses",C147&lt;'Dépenses prévisionnelles'!$J$5),AND(B147="Investissements immatériels",'Dépenses prévisionnelles'!$I$7="Le montant des dépenses a été ajusté pours respecter le seuil de 20%",'Répartition des financements'!C147&lt;'Dépenses prévisionnelles'!J140)),'Répartition des financements'!C147,IF('Répartition des financements'!B147="Acquisitions foncières",'Dépenses prévisionnelles'!$J$5,IF(B147="Investissements immatériels",'Dépenses prévisionnelles'!$J$7,0)))</f>
        <v>0</v>
      </c>
      <c r="I147" s="38">
        <f t="shared" si="2"/>
        <v>0</v>
      </c>
    </row>
    <row r="148" spans="1:9" x14ac:dyDescent="0.25">
      <c r="A148" s="37" t="str">
        <f>IF('Dépenses prévisionnelles'!A148="","",'Dépenses prévisionnelles'!A148)</f>
        <v/>
      </c>
      <c r="B148" s="37" t="str">
        <f>IF('Dépenses prévisionnelles'!B148="","",'Dépenses prévisionnelles'!B148)</f>
        <v/>
      </c>
      <c r="C148" s="38">
        <f>'Dépenses prévisionnelles'!D148</f>
        <v>0</v>
      </c>
      <c r="D148" s="39"/>
      <c r="E148" s="40">
        <v>0.6</v>
      </c>
      <c r="F148" s="41" t="str">
        <f>IF(B148="Acquisitions foncières",SUMIF($B$14:B148,"Acquisitions foncières",$C$14:C148),IF(B148="Investissements immatériels",SUMIF($B$14:B148,"Investissements immatériels",$C$14:C148),""))</f>
        <v/>
      </c>
      <c r="G148" s="41" t="str">
        <f>IF(AND(B148="Acquisitions foncières",F148&gt;'Dépenses prévisionnelles'!$J$5),"AC+",IF(AND(B148="Investissements immatériels",F148&gt;'Dépenses prévisionnelles'!$J$7),"IM+",IF(AND(B148="Acquisitions foncières",'Dépenses prévisionnelles'!$I$5="Ce montant dépasse le seuil de 10% du montant total des dépenses"),"AC",IF(AND(B148="Investissements immatériels",$I$7="Le montant des dépenses a été ajusté pours respecter le seuil de 20%"),"IM",""))))</f>
        <v/>
      </c>
      <c r="H148" s="38">
        <f>IF(OR(B148="Investissements matériels",AND(B148="Acquisitions foncières",'Dépenses prévisionnelles'!$I$5="seuil respecté"),AND(B148="Investissements immatériels",'Dépenses prévisionnelles'!$I$7="seuil respecté"),AND(B148="Acquisitions foncières",'Dépenses prévisionnelles'!$I$5="Ce montant dépasse le seuil de 10% du montant total des dépenses",C148&lt;'Dépenses prévisionnelles'!$J$5),AND(B148="Investissements immatériels",'Dépenses prévisionnelles'!$I$7="Le montant des dépenses a été ajusté pours respecter le seuil de 20%",'Répartition des financements'!C148&lt;'Dépenses prévisionnelles'!J141)),'Répartition des financements'!C148,IF('Répartition des financements'!B148="Acquisitions foncières",'Dépenses prévisionnelles'!$J$5,IF(B148="Investissements immatériels",'Dépenses prévisionnelles'!$J$7,0)))</f>
        <v>0</v>
      </c>
      <c r="I148" s="38">
        <f t="shared" si="2"/>
        <v>0</v>
      </c>
    </row>
    <row r="149" spans="1:9" x14ac:dyDescent="0.25">
      <c r="A149" s="37" t="str">
        <f>IF('Dépenses prévisionnelles'!A149="","",'Dépenses prévisionnelles'!A149)</f>
        <v/>
      </c>
      <c r="B149" s="37" t="str">
        <f>IF('Dépenses prévisionnelles'!B149="","",'Dépenses prévisionnelles'!B149)</f>
        <v/>
      </c>
      <c r="C149" s="38">
        <f>'Dépenses prévisionnelles'!D149</f>
        <v>0</v>
      </c>
      <c r="D149" s="39"/>
      <c r="E149" s="40">
        <v>0.6</v>
      </c>
      <c r="F149" s="41" t="str">
        <f>IF(B149="Acquisitions foncières",SUMIF($B$14:B149,"Acquisitions foncières",$C$14:C149),IF(B149="Investissements immatériels",SUMIF($B$14:B149,"Investissements immatériels",$C$14:C149),""))</f>
        <v/>
      </c>
      <c r="G149" s="41" t="str">
        <f>IF(AND(B149="Acquisitions foncières",F149&gt;'Dépenses prévisionnelles'!$J$5),"AC+",IF(AND(B149="Investissements immatériels",F149&gt;'Dépenses prévisionnelles'!$J$7),"IM+",IF(AND(B149="Acquisitions foncières",'Dépenses prévisionnelles'!$I$5="Ce montant dépasse le seuil de 10% du montant total des dépenses"),"AC",IF(AND(B149="Investissements immatériels",$I$7="Le montant des dépenses a été ajusté pours respecter le seuil de 20%"),"IM",""))))</f>
        <v/>
      </c>
      <c r="H149" s="38">
        <f>IF(OR(B149="Investissements matériels",AND(B149="Acquisitions foncières",'Dépenses prévisionnelles'!$I$5="seuil respecté"),AND(B149="Investissements immatériels",'Dépenses prévisionnelles'!$I$7="seuil respecté"),AND(B149="Acquisitions foncières",'Dépenses prévisionnelles'!$I$5="Ce montant dépasse le seuil de 10% du montant total des dépenses",C149&lt;'Dépenses prévisionnelles'!$J$5),AND(B149="Investissements immatériels",'Dépenses prévisionnelles'!$I$7="Le montant des dépenses a été ajusté pours respecter le seuil de 20%",'Répartition des financements'!C149&lt;'Dépenses prévisionnelles'!J142)),'Répartition des financements'!C149,IF('Répartition des financements'!B149="Acquisitions foncières",'Dépenses prévisionnelles'!$J$5,IF(B149="Investissements immatériels",'Dépenses prévisionnelles'!$J$7,0)))</f>
        <v>0</v>
      </c>
      <c r="I149" s="38">
        <f t="shared" si="2"/>
        <v>0</v>
      </c>
    </row>
    <row r="150" spans="1:9" x14ac:dyDescent="0.25">
      <c r="A150" s="37" t="str">
        <f>IF('Dépenses prévisionnelles'!A150="","",'Dépenses prévisionnelles'!A150)</f>
        <v/>
      </c>
      <c r="B150" s="37" t="str">
        <f>IF('Dépenses prévisionnelles'!B150="","",'Dépenses prévisionnelles'!B150)</f>
        <v/>
      </c>
      <c r="C150" s="38">
        <f>'Dépenses prévisionnelles'!D150</f>
        <v>0</v>
      </c>
      <c r="D150" s="39"/>
      <c r="E150" s="40">
        <v>0.6</v>
      </c>
      <c r="F150" s="41" t="str">
        <f>IF(B150="Acquisitions foncières",SUMIF($B$14:B150,"Acquisitions foncières",$C$14:C150),IF(B150="Investissements immatériels",SUMIF($B$14:B150,"Investissements immatériels",$C$14:C150),""))</f>
        <v/>
      </c>
      <c r="G150" s="41" t="str">
        <f>IF(AND(B150="Acquisitions foncières",F150&gt;'Dépenses prévisionnelles'!$J$5),"AC+",IF(AND(B150="Investissements immatériels",F150&gt;'Dépenses prévisionnelles'!$J$7),"IM+",IF(AND(B150="Acquisitions foncières",'Dépenses prévisionnelles'!$I$5="Ce montant dépasse le seuil de 10% du montant total des dépenses"),"AC",IF(AND(B150="Investissements immatériels",$I$7="Le montant des dépenses a été ajusté pours respecter le seuil de 20%"),"IM",""))))</f>
        <v/>
      </c>
      <c r="H150" s="38">
        <f>IF(OR(B150="Investissements matériels",AND(B150="Acquisitions foncières",'Dépenses prévisionnelles'!$I$5="seuil respecté"),AND(B150="Investissements immatériels",'Dépenses prévisionnelles'!$I$7="seuil respecté"),AND(B150="Acquisitions foncières",'Dépenses prévisionnelles'!$I$5="Ce montant dépasse le seuil de 10% du montant total des dépenses",C150&lt;'Dépenses prévisionnelles'!$J$5),AND(B150="Investissements immatériels",'Dépenses prévisionnelles'!$I$7="Le montant des dépenses a été ajusté pours respecter le seuil de 20%",'Répartition des financements'!C150&lt;'Dépenses prévisionnelles'!J143)),'Répartition des financements'!C150,IF('Répartition des financements'!B150="Acquisitions foncières",'Dépenses prévisionnelles'!$J$5,IF(B150="Investissements immatériels",'Dépenses prévisionnelles'!$J$7,0)))</f>
        <v>0</v>
      </c>
      <c r="I150" s="38">
        <f t="shared" si="2"/>
        <v>0</v>
      </c>
    </row>
    <row r="151" spans="1:9" x14ac:dyDescent="0.25">
      <c r="A151" s="37" t="str">
        <f>IF('Dépenses prévisionnelles'!A151="","",'Dépenses prévisionnelles'!A151)</f>
        <v/>
      </c>
      <c r="B151" s="37" t="str">
        <f>IF('Dépenses prévisionnelles'!B151="","",'Dépenses prévisionnelles'!B151)</f>
        <v/>
      </c>
      <c r="C151" s="38">
        <f>'Dépenses prévisionnelles'!D151</f>
        <v>0</v>
      </c>
      <c r="D151" s="39"/>
      <c r="E151" s="40">
        <v>0.6</v>
      </c>
      <c r="F151" s="41" t="str">
        <f>IF(B151="Acquisitions foncières",SUMIF($B$14:B151,"Acquisitions foncières",$C$14:C151),IF(B151="Investissements immatériels",SUMIF($B$14:B151,"Investissements immatériels",$C$14:C151),""))</f>
        <v/>
      </c>
      <c r="G151" s="41" t="str">
        <f>IF(AND(B151="Acquisitions foncières",F151&gt;'Dépenses prévisionnelles'!$J$5),"AC+",IF(AND(B151="Investissements immatériels",F151&gt;'Dépenses prévisionnelles'!$J$7),"IM+",IF(AND(B151="Acquisitions foncières",'Dépenses prévisionnelles'!$I$5="Ce montant dépasse le seuil de 10% du montant total des dépenses"),"AC",IF(AND(B151="Investissements immatériels",$I$7="Le montant des dépenses a été ajusté pours respecter le seuil de 20%"),"IM",""))))</f>
        <v/>
      </c>
      <c r="H151" s="38">
        <f>IF(OR(B151="Investissements matériels",AND(B151="Acquisitions foncières",'Dépenses prévisionnelles'!$I$5="seuil respecté"),AND(B151="Investissements immatériels",'Dépenses prévisionnelles'!$I$7="seuil respecté"),AND(B151="Acquisitions foncières",'Dépenses prévisionnelles'!$I$5="Ce montant dépasse le seuil de 10% du montant total des dépenses",C151&lt;'Dépenses prévisionnelles'!$J$5),AND(B151="Investissements immatériels",'Dépenses prévisionnelles'!$I$7="Le montant des dépenses a été ajusté pours respecter le seuil de 20%",'Répartition des financements'!C151&lt;'Dépenses prévisionnelles'!J144)),'Répartition des financements'!C151,IF('Répartition des financements'!B151="Acquisitions foncières",'Dépenses prévisionnelles'!$J$5,IF(B151="Investissements immatériels",'Dépenses prévisionnelles'!$J$7,0)))</f>
        <v>0</v>
      </c>
      <c r="I151" s="38">
        <f t="shared" si="2"/>
        <v>0</v>
      </c>
    </row>
    <row r="152" spans="1:9" x14ac:dyDescent="0.25">
      <c r="A152" s="37" t="str">
        <f>IF('Dépenses prévisionnelles'!A152="","",'Dépenses prévisionnelles'!A152)</f>
        <v/>
      </c>
      <c r="B152" s="37" t="str">
        <f>IF('Dépenses prévisionnelles'!B152="","",'Dépenses prévisionnelles'!B152)</f>
        <v/>
      </c>
      <c r="C152" s="38">
        <f>'Dépenses prévisionnelles'!D152</f>
        <v>0</v>
      </c>
      <c r="D152" s="39"/>
      <c r="E152" s="40">
        <v>0.6</v>
      </c>
      <c r="F152" s="41" t="str">
        <f>IF(B152="Acquisitions foncières",SUMIF($B$14:B152,"Acquisitions foncières",$C$14:C152),IF(B152="Investissements immatériels",SUMIF($B$14:B152,"Investissements immatériels",$C$14:C152),""))</f>
        <v/>
      </c>
      <c r="G152" s="41" t="str">
        <f>IF(AND(B152="Acquisitions foncières",F152&gt;'Dépenses prévisionnelles'!$J$5),"AC+",IF(AND(B152="Investissements immatériels",F152&gt;'Dépenses prévisionnelles'!$J$7),"IM+",IF(AND(B152="Acquisitions foncières",'Dépenses prévisionnelles'!$I$5="Ce montant dépasse le seuil de 10% du montant total des dépenses"),"AC",IF(AND(B152="Investissements immatériels",$I$7="Le montant des dépenses a été ajusté pours respecter le seuil de 20%"),"IM",""))))</f>
        <v/>
      </c>
      <c r="H152" s="38">
        <f>IF(OR(B152="Investissements matériels",AND(B152="Acquisitions foncières",'Dépenses prévisionnelles'!$I$5="seuil respecté"),AND(B152="Investissements immatériels",'Dépenses prévisionnelles'!$I$7="seuil respecté"),AND(B152="Acquisitions foncières",'Dépenses prévisionnelles'!$I$5="Ce montant dépasse le seuil de 10% du montant total des dépenses",C152&lt;'Dépenses prévisionnelles'!$J$5),AND(B152="Investissements immatériels",'Dépenses prévisionnelles'!$I$7="Le montant des dépenses a été ajusté pours respecter le seuil de 20%",'Répartition des financements'!C152&lt;'Dépenses prévisionnelles'!J145)),'Répartition des financements'!C152,IF('Répartition des financements'!B152="Acquisitions foncières",'Dépenses prévisionnelles'!$J$5,IF(B152="Investissements immatériels",'Dépenses prévisionnelles'!$J$7,0)))</f>
        <v>0</v>
      </c>
      <c r="I152" s="38">
        <f t="shared" si="2"/>
        <v>0</v>
      </c>
    </row>
    <row r="153" spans="1:9" x14ac:dyDescent="0.25">
      <c r="A153" s="37" t="str">
        <f>IF('Dépenses prévisionnelles'!A153="","",'Dépenses prévisionnelles'!A153)</f>
        <v/>
      </c>
      <c r="B153" s="37" t="str">
        <f>IF('Dépenses prévisionnelles'!B153="","",'Dépenses prévisionnelles'!B153)</f>
        <v/>
      </c>
      <c r="C153" s="38">
        <f>'Dépenses prévisionnelles'!D153</f>
        <v>0</v>
      </c>
      <c r="D153" s="39"/>
      <c r="E153" s="40">
        <v>0.6</v>
      </c>
      <c r="F153" s="41" t="str">
        <f>IF(B153="Acquisitions foncières",SUMIF($B$14:B153,"Acquisitions foncières",$C$14:C153),IF(B153="Investissements immatériels",SUMIF($B$14:B153,"Investissements immatériels",$C$14:C153),""))</f>
        <v/>
      </c>
      <c r="G153" s="41" t="str">
        <f>IF(AND(B153="Acquisitions foncières",F153&gt;'Dépenses prévisionnelles'!$J$5),"AC+",IF(AND(B153="Investissements immatériels",F153&gt;'Dépenses prévisionnelles'!$J$7),"IM+",IF(AND(B153="Acquisitions foncières",'Dépenses prévisionnelles'!$I$5="Ce montant dépasse le seuil de 10% du montant total des dépenses"),"AC",IF(AND(B153="Investissements immatériels",$I$7="Le montant des dépenses a été ajusté pours respecter le seuil de 20%"),"IM",""))))</f>
        <v/>
      </c>
      <c r="H153" s="38">
        <f>IF(OR(B153="Investissements matériels",AND(B153="Acquisitions foncières",'Dépenses prévisionnelles'!$I$5="seuil respecté"),AND(B153="Investissements immatériels",'Dépenses prévisionnelles'!$I$7="seuil respecté"),AND(B153="Acquisitions foncières",'Dépenses prévisionnelles'!$I$5="Ce montant dépasse le seuil de 10% du montant total des dépenses",C153&lt;'Dépenses prévisionnelles'!$J$5),AND(B153="Investissements immatériels",'Dépenses prévisionnelles'!$I$7="Le montant des dépenses a été ajusté pours respecter le seuil de 20%",'Répartition des financements'!C153&lt;'Dépenses prévisionnelles'!J146)),'Répartition des financements'!C153,IF('Répartition des financements'!B153="Acquisitions foncières",'Dépenses prévisionnelles'!$J$5,IF(B153="Investissements immatériels",'Dépenses prévisionnelles'!$J$7,0)))</f>
        <v>0</v>
      </c>
      <c r="I153" s="38">
        <f t="shared" si="2"/>
        <v>0</v>
      </c>
    </row>
    <row r="154" spans="1:9" x14ac:dyDescent="0.25">
      <c r="A154" s="37" t="str">
        <f>IF('Dépenses prévisionnelles'!A154="","",'Dépenses prévisionnelles'!A154)</f>
        <v/>
      </c>
      <c r="B154" s="37" t="str">
        <f>IF('Dépenses prévisionnelles'!B154="","",'Dépenses prévisionnelles'!B154)</f>
        <v/>
      </c>
      <c r="C154" s="38">
        <f>'Dépenses prévisionnelles'!D154</f>
        <v>0</v>
      </c>
      <c r="D154" s="39"/>
      <c r="E154" s="40">
        <v>0.6</v>
      </c>
      <c r="F154" s="41" t="str">
        <f>IF(B154="Acquisitions foncières",SUMIF($B$14:B154,"Acquisitions foncières",$C$14:C154),IF(B154="Investissements immatériels",SUMIF($B$14:B154,"Investissements immatériels",$C$14:C154),""))</f>
        <v/>
      </c>
      <c r="G154" s="41" t="str">
        <f>IF(AND(B154="Acquisitions foncières",F154&gt;'Dépenses prévisionnelles'!$J$5),"AC+",IF(AND(B154="Investissements immatériels",F154&gt;'Dépenses prévisionnelles'!$J$7),"IM+",IF(AND(B154="Acquisitions foncières",'Dépenses prévisionnelles'!$I$5="Ce montant dépasse le seuil de 10% du montant total des dépenses"),"AC",IF(AND(B154="Investissements immatériels",$I$7="Le montant des dépenses a été ajusté pours respecter le seuil de 20%"),"IM",""))))</f>
        <v/>
      </c>
      <c r="H154" s="38">
        <f>IF(OR(B154="Investissements matériels",AND(B154="Acquisitions foncières",'Dépenses prévisionnelles'!$I$5="seuil respecté"),AND(B154="Investissements immatériels",'Dépenses prévisionnelles'!$I$7="seuil respecté"),AND(B154="Acquisitions foncières",'Dépenses prévisionnelles'!$I$5="Ce montant dépasse le seuil de 10% du montant total des dépenses",C154&lt;'Dépenses prévisionnelles'!$J$5),AND(B154="Investissements immatériels",'Dépenses prévisionnelles'!$I$7="Le montant des dépenses a été ajusté pours respecter le seuil de 20%",'Répartition des financements'!C154&lt;'Dépenses prévisionnelles'!J147)),'Répartition des financements'!C154,IF('Répartition des financements'!B154="Acquisitions foncières",'Dépenses prévisionnelles'!$J$5,IF(B154="Investissements immatériels",'Dépenses prévisionnelles'!$J$7,0)))</f>
        <v>0</v>
      </c>
      <c r="I154" s="38">
        <f t="shared" si="2"/>
        <v>0</v>
      </c>
    </row>
    <row r="155" spans="1:9" x14ac:dyDescent="0.25">
      <c r="A155" s="37" t="str">
        <f>IF('Dépenses prévisionnelles'!A155="","",'Dépenses prévisionnelles'!A155)</f>
        <v/>
      </c>
      <c r="B155" s="37" t="str">
        <f>IF('Dépenses prévisionnelles'!B155="","",'Dépenses prévisionnelles'!B155)</f>
        <v/>
      </c>
      <c r="C155" s="38">
        <f>'Dépenses prévisionnelles'!D155</f>
        <v>0</v>
      </c>
      <c r="D155" s="39"/>
      <c r="E155" s="40">
        <v>0.6</v>
      </c>
      <c r="F155" s="41" t="str">
        <f>IF(B155="Acquisitions foncières",SUMIF($B$14:B155,"Acquisitions foncières",$C$14:C155),IF(B155="Investissements immatériels",SUMIF($B$14:B155,"Investissements immatériels",$C$14:C155),""))</f>
        <v/>
      </c>
      <c r="G155" s="41" t="str">
        <f>IF(AND(B155="Acquisitions foncières",F155&gt;'Dépenses prévisionnelles'!$J$5),"AC+",IF(AND(B155="Investissements immatériels",F155&gt;'Dépenses prévisionnelles'!$J$7),"IM+",IF(AND(B155="Acquisitions foncières",'Dépenses prévisionnelles'!$I$5="Ce montant dépasse le seuil de 10% du montant total des dépenses"),"AC",IF(AND(B155="Investissements immatériels",$I$7="Le montant des dépenses a été ajusté pours respecter le seuil de 20%"),"IM",""))))</f>
        <v/>
      </c>
      <c r="H155" s="38">
        <f>IF(OR(B155="Investissements matériels",AND(B155="Acquisitions foncières",'Dépenses prévisionnelles'!$I$5="seuil respecté"),AND(B155="Investissements immatériels",'Dépenses prévisionnelles'!$I$7="seuil respecté"),AND(B155="Acquisitions foncières",'Dépenses prévisionnelles'!$I$5="Ce montant dépasse le seuil de 10% du montant total des dépenses",C155&lt;'Dépenses prévisionnelles'!$J$5),AND(B155="Investissements immatériels",'Dépenses prévisionnelles'!$I$7="Le montant des dépenses a été ajusté pours respecter le seuil de 20%",'Répartition des financements'!C155&lt;'Dépenses prévisionnelles'!J148)),'Répartition des financements'!C155,IF('Répartition des financements'!B155="Acquisitions foncières",'Dépenses prévisionnelles'!$J$5,IF(B155="Investissements immatériels",'Dépenses prévisionnelles'!$J$7,0)))</f>
        <v>0</v>
      </c>
      <c r="I155" s="38">
        <f t="shared" si="2"/>
        <v>0</v>
      </c>
    </row>
    <row r="156" spans="1:9" x14ac:dyDescent="0.25">
      <c r="A156" s="37" t="str">
        <f>IF('Dépenses prévisionnelles'!A156="","",'Dépenses prévisionnelles'!A156)</f>
        <v/>
      </c>
      <c r="B156" s="37" t="str">
        <f>IF('Dépenses prévisionnelles'!B156="","",'Dépenses prévisionnelles'!B156)</f>
        <v/>
      </c>
      <c r="C156" s="38">
        <f>'Dépenses prévisionnelles'!D156</f>
        <v>0</v>
      </c>
      <c r="D156" s="39"/>
      <c r="E156" s="40">
        <v>0.6</v>
      </c>
      <c r="F156" s="41" t="str">
        <f>IF(B156="Acquisitions foncières",SUMIF($B$14:B156,"Acquisitions foncières",$C$14:C156),IF(B156="Investissements immatériels",SUMIF($B$14:B156,"Investissements immatériels",$C$14:C156),""))</f>
        <v/>
      </c>
      <c r="G156" s="41" t="str">
        <f>IF(AND(B156="Acquisitions foncières",F156&gt;'Dépenses prévisionnelles'!$J$5),"AC+",IF(AND(B156="Investissements immatériels",F156&gt;'Dépenses prévisionnelles'!$J$7),"IM+",IF(AND(B156="Acquisitions foncières",'Dépenses prévisionnelles'!$I$5="Ce montant dépasse le seuil de 10% du montant total des dépenses"),"AC",IF(AND(B156="Investissements immatériels",$I$7="Le montant des dépenses a été ajusté pours respecter le seuil de 20%"),"IM",""))))</f>
        <v/>
      </c>
      <c r="H156" s="38">
        <f>IF(OR(B156="Investissements matériels",AND(B156="Acquisitions foncières",'Dépenses prévisionnelles'!$I$5="seuil respecté"),AND(B156="Investissements immatériels",'Dépenses prévisionnelles'!$I$7="seuil respecté"),AND(B156="Acquisitions foncières",'Dépenses prévisionnelles'!$I$5="Ce montant dépasse le seuil de 10% du montant total des dépenses",C156&lt;'Dépenses prévisionnelles'!$J$5),AND(B156="Investissements immatériels",'Dépenses prévisionnelles'!$I$7="Le montant des dépenses a été ajusté pours respecter le seuil de 20%",'Répartition des financements'!C156&lt;'Dépenses prévisionnelles'!J149)),'Répartition des financements'!C156,IF('Répartition des financements'!B156="Acquisitions foncières",'Dépenses prévisionnelles'!$J$5,IF(B156="Investissements immatériels",'Dépenses prévisionnelles'!$J$7,0)))</f>
        <v>0</v>
      </c>
      <c r="I156" s="38">
        <f t="shared" si="2"/>
        <v>0</v>
      </c>
    </row>
    <row r="157" spans="1:9" x14ac:dyDescent="0.25">
      <c r="A157" s="37" t="str">
        <f>IF('Dépenses prévisionnelles'!A157="","",'Dépenses prévisionnelles'!A157)</f>
        <v/>
      </c>
      <c r="B157" s="37" t="str">
        <f>IF('Dépenses prévisionnelles'!B157="","",'Dépenses prévisionnelles'!B157)</f>
        <v/>
      </c>
      <c r="C157" s="38">
        <f>'Dépenses prévisionnelles'!D157</f>
        <v>0</v>
      </c>
      <c r="D157" s="39"/>
      <c r="E157" s="40">
        <v>0.6</v>
      </c>
      <c r="F157" s="41" t="str">
        <f>IF(B157="Acquisitions foncières",SUMIF($B$14:B157,"Acquisitions foncières",$C$14:C157),IF(B157="Investissements immatériels",SUMIF($B$14:B157,"Investissements immatériels",$C$14:C157),""))</f>
        <v/>
      </c>
      <c r="G157" s="41" t="str">
        <f>IF(AND(B157="Acquisitions foncières",F157&gt;'Dépenses prévisionnelles'!$J$5),"AC+",IF(AND(B157="Investissements immatériels",F157&gt;'Dépenses prévisionnelles'!$J$7),"IM+",IF(AND(B157="Acquisitions foncières",'Dépenses prévisionnelles'!$I$5="Ce montant dépasse le seuil de 10% du montant total des dépenses"),"AC",IF(AND(B157="Investissements immatériels",$I$7="Le montant des dépenses a été ajusté pours respecter le seuil de 20%"),"IM",""))))</f>
        <v/>
      </c>
      <c r="H157" s="38">
        <f>IF(OR(B157="Investissements matériels",AND(B157="Acquisitions foncières",'Dépenses prévisionnelles'!$I$5="seuil respecté"),AND(B157="Investissements immatériels",'Dépenses prévisionnelles'!$I$7="seuil respecté"),AND(B157="Acquisitions foncières",'Dépenses prévisionnelles'!$I$5="Ce montant dépasse le seuil de 10% du montant total des dépenses",C157&lt;'Dépenses prévisionnelles'!$J$5),AND(B157="Investissements immatériels",'Dépenses prévisionnelles'!$I$7="Le montant des dépenses a été ajusté pours respecter le seuil de 20%",'Répartition des financements'!C157&lt;'Dépenses prévisionnelles'!J150)),'Répartition des financements'!C157,IF('Répartition des financements'!B157="Acquisitions foncières",'Dépenses prévisionnelles'!$J$5,IF(B157="Investissements immatériels",'Dépenses prévisionnelles'!$J$7,0)))</f>
        <v>0</v>
      </c>
      <c r="I157" s="38">
        <f t="shared" si="2"/>
        <v>0</v>
      </c>
    </row>
    <row r="158" spans="1:9" x14ac:dyDescent="0.25">
      <c r="A158" s="37" t="str">
        <f>IF('Dépenses prévisionnelles'!A158="","",'Dépenses prévisionnelles'!A158)</f>
        <v/>
      </c>
      <c r="B158" s="37" t="str">
        <f>IF('Dépenses prévisionnelles'!B158="","",'Dépenses prévisionnelles'!B158)</f>
        <v/>
      </c>
      <c r="C158" s="38">
        <f>'Dépenses prévisionnelles'!D158</f>
        <v>0</v>
      </c>
      <c r="D158" s="39"/>
      <c r="E158" s="40">
        <v>0.6</v>
      </c>
      <c r="F158" s="41" t="str">
        <f>IF(B158="Acquisitions foncières",SUMIF($B$14:B158,"Acquisitions foncières",$C$14:C158),IF(B158="Investissements immatériels",SUMIF($B$14:B158,"Investissements immatériels",$C$14:C158),""))</f>
        <v/>
      </c>
      <c r="G158" s="41" t="str">
        <f>IF(AND(B158="Acquisitions foncières",F158&gt;'Dépenses prévisionnelles'!$J$5),"AC+",IF(AND(B158="Investissements immatériels",F158&gt;'Dépenses prévisionnelles'!$J$7),"IM+",IF(AND(B158="Acquisitions foncières",'Dépenses prévisionnelles'!$I$5="Ce montant dépasse le seuil de 10% du montant total des dépenses"),"AC",IF(AND(B158="Investissements immatériels",$I$7="Le montant des dépenses a été ajusté pours respecter le seuil de 20%"),"IM",""))))</f>
        <v/>
      </c>
      <c r="H158" s="38">
        <f>IF(OR(B158="Investissements matériels",AND(B158="Acquisitions foncières",'Dépenses prévisionnelles'!$I$5="seuil respecté"),AND(B158="Investissements immatériels",'Dépenses prévisionnelles'!$I$7="seuil respecté"),AND(B158="Acquisitions foncières",'Dépenses prévisionnelles'!$I$5="Ce montant dépasse le seuil de 10% du montant total des dépenses",C158&lt;'Dépenses prévisionnelles'!$J$5),AND(B158="Investissements immatériels",'Dépenses prévisionnelles'!$I$7="Le montant des dépenses a été ajusté pours respecter le seuil de 20%",'Répartition des financements'!C158&lt;'Dépenses prévisionnelles'!J151)),'Répartition des financements'!C158,IF('Répartition des financements'!B158="Acquisitions foncières",'Dépenses prévisionnelles'!$J$5,IF(B158="Investissements immatériels",'Dépenses prévisionnelles'!$J$7,0)))</f>
        <v>0</v>
      </c>
      <c r="I158" s="38">
        <f t="shared" si="2"/>
        <v>0</v>
      </c>
    </row>
    <row r="159" spans="1:9" x14ac:dyDescent="0.25">
      <c r="A159" s="37" t="str">
        <f>IF('Dépenses prévisionnelles'!A159="","",'Dépenses prévisionnelles'!A159)</f>
        <v/>
      </c>
      <c r="B159" s="37" t="str">
        <f>IF('Dépenses prévisionnelles'!B159="","",'Dépenses prévisionnelles'!B159)</f>
        <v/>
      </c>
      <c r="C159" s="38">
        <f>'Dépenses prévisionnelles'!D159</f>
        <v>0</v>
      </c>
      <c r="D159" s="39"/>
      <c r="E159" s="40">
        <v>0.6</v>
      </c>
      <c r="F159" s="41" t="str">
        <f>IF(B159="Acquisitions foncières",SUMIF($B$14:B159,"Acquisitions foncières",$C$14:C159),IF(B159="Investissements immatériels",SUMIF($B$14:B159,"Investissements immatériels",$C$14:C159),""))</f>
        <v/>
      </c>
      <c r="G159" s="41" t="str">
        <f>IF(AND(B159="Acquisitions foncières",F159&gt;'Dépenses prévisionnelles'!$J$5),"AC+",IF(AND(B159="Investissements immatériels",F159&gt;'Dépenses prévisionnelles'!$J$7),"IM+",IF(AND(B159="Acquisitions foncières",'Dépenses prévisionnelles'!$I$5="Ce montant dépasse le seuil de 10% du montant total des dépenses"),"AC",IF(AND(B159="Investissements immatériels",$I$7="Le montant des dépenses a été ajusté pours respecter le seuil de 20%"),"IM",""))))</f>
        <v/>
      </c>
      <c r="H159" s="38">
        <f>IF(OR(B159="Investissements matériels",AND(B159="Acquisitions foncières",'Dépenses prévisionnelles'!$I$5="seuil respecté"),AND(B159="Investissements immatériels",'Dépenses prévisionnelles'!$I$7="seuil respecté"),AND(B159="Acquisitions foncières",'Dépenses prévisionnelles'!$I$5="Ce montant dépasse le seuil de 10% du montant total des dépenses",C159&lt;'Dépenses prévisionnelles'!$J$5),AND(B159="Investissements immatériels",'Dépenses prévisionnelles'!$I$7="Le montant des dépenses a été ajusté pours respecter le seuil de 20%",'Répartition des financements'!C159&lt;'Dépenses prévisionnelles'!J152)),'Répartition des financements'!C159,IF('Répartition des financements'!B159="Acquisitions foncières",'Dépenses prévisionnelles'!$J$5,IF(B159="Investissements immatériels",'Dépenses prévisionnelles'!$J$7,0)))</f>
        <v>0</v>
      </c>
      <c r="I159" s="38">
        <f t="shared" si="2"/>
        <v>0</v>
      </c>
    </row>
    <row r="160" spans="1:9" x14ac:dyDescent="0.25">
      <c r="A160" s="37" t="str">
        <f>IF('Dépenses prévisionnelles'!A160="","",'Dépenses prévisionnelles'!A160)</f>
        <v/>
      </c>
      <c r="B160" s="37" t="str">
        <f>IF('Dépenses prévisionnelles'!B160="","",'Dépenses prévisionnelles'!B160)</f>
        <v/>
      </c>
      <c r="C160" s="38">
        <f>'Dépenses prévisionnelles'!D160</f>
        <v>0</v>
      </c>
      <c r="D160" s="39"/>
      <c r="E160" s="40">
        <v>0.6</v>
      </c>
      <c r="F160" s="41" t="str">
        <f>IF(B160="Acquisitions foncières",SUMIF($B$14:B160,"Acquisitions foncières",$C$14:C160),IF(B160="Investissements immatériels",SUMIF($B$14:B160,"Investissements immatériels",$C$14:C160),""))</f>
        <v/>
      </c>
      <c r="G160" s="41" t="str">
        <f>IF(AND(B160="Acquisitions foncières",F160&gt;'Dépenses prévisionnelles'!$J$5),"AC+",IF(AND(B160="Investissements immatériels",F160&gt;'Dépenses prévisionnelles'!$J$7),"IM+",IF(AND(B160="Acquisitions foncières",'Dépenses prévisionnelles'!$I$5="Ce montant dépasse le seuil de 10% du montant total des dépenses"),"AC",IF(AND(B160="Investissements immatériels",$I$7="Le montant des dépenses a été ajusté pours respecter le seuil de 20%"),"IM",""))))</f>
        <v/>
      </c>
      <c r="H160" s="38">
        <f>IF(OR(B160="Investissements matériels",AND(B160="Acquisitions foncières",'Dépenses prévisionnelles'!$I$5="seuil respecté"),AND(B160="Investissements immatériels",'Dépenses prévisionnelles'!$I$7="seuil respecté"),AND(B160="Acquisitions foncières",'Dépenses prévisionnelles'!$I$5="Ce montant dépasse le seuil de 10% du montant total des dépenses",C160&lt;'Dépenses prévisionnelles'!$J$5),AND(B160="Investissements immatériels",'Dépenses prévisionnelles'!$I$7="Le montant des dépenses a été ajusté pours respecter le seuil de 20%",'Répartition des financements'!C160&lt;'Dépenses prévisionnelles'!J153)),'Répartition des financements'!C160,IF('Répartition des financements'!B160="Acquisitions foncières",'Dépenses prévisionnelles'!$J$5,IF(B160="Investissements immatériels",'Dépenses prévisionnelles'!$J$7,0)))</f>
        <v>0</v>
      </c>
      <c r="I160" s="38">
        <f t="shared" si="2"/>
        <v>0</v>
      </c>
    </row>
    <row r="161" spans="1:9" x14ac:dyDescent="0.25">
      <c r="A161" s="37" t="str">
        <f>IF('Dépenses prévisionnelles'!A161="","",'Dépenses prévisionnelles'!A161)</f>
        <v/>
      </c>
      <c r="B161" s="37" t="str">
        <f>IF('Dépenses prévisionnelles'!B161="","",'Dépenses prévisionnelles'!B161)</f>
        <v/>
      </c>
      <c r="C161" s="38">
        <f>'Dépenses prévisionnelles'!D161</f>
        <v>0</v>
      </c>
      <c r="D161" s="39"/>
      <c r="E161" s="40">
        <v>0.6</v>
      </c>
      <c r="F161" s="41" t="str">
        <f>IF(B161="Acquisitions foncières",SUMIF($B$14:B161,"Acquisitions foncières",$C$14:C161),IF(B161="Investissements immatériels",SUMIF($B$14:B161,"Investissements immatériels",$C$14:C161),""))</f>
        <v/>
      </c>
      <c r="G161" s="41" t="str">
        <f>IF(AND(B161="Acquisitions foncières",F161&gt;'Dépenses prévisionnelles'!$J$5),"AC+",IF(AND(B161="Investissements immatériels",F161&gt;'Dépenses prévisionnelles'!$J$7),"IM+",IF(AND(B161="Acquisitions foncières",'Dépenses prévisionnelles'!$I$5="Ce montant dépasse le seuil de 10% du montant total des dépenses"),"AC",IF(AND(B161="Investissements immatériels",$I$7="Le montant des dépenses a été ajusté pours respecter le seuil de 20%"),"IM",""))))</f>
        <v/>
      </c>
      <c r="H161" s="38">
        <f>IF(OR(B161="Investissements matériels",AND(B161="Acquisitions foncières",'Dépenses prévisionnelles'!$I$5="seuil respecté"),AND(B161="Investissements immatériels",'Dépenses prévisionnelles'!$I$7="seuil respecté"),AND(B161="Acquisitions foncières",'Dépenses prévisionnelles'!$I$5="Ce montant dépasse le seuil de 10% du montant total des dépenses",C161&lt;'Dépenses prévisionnelles'!$J$5),AND(B161="Investissements immatériels",'Dépenses prévisionnelles'!$I$7="Le montant des dépenses a été ajusté pours respecter le seuil de 20%",'Répartition des financements'!C161&lt;'Dépenses prévisionnelles'!J154)),'Répartition des financements'!C161,IF('Répartition des financements'!B161="Acquisitions foncières",'Dépenses prévisionnelles'!$J$5,IF(B161="Investissements immatériels",'Dépenses prévisionnelles'!$J$7,0)))</f>
        <v>0</v>
      </c>
      <c r="I161" s="38">
        <f t="shared" si="2"/>
        <v>0</v>
      </c>
    </row>
    <row r="162" spans="1:9" x14ac:dyDescent="0.25">
      <c r="A162" s="37" t="str">
        <f>IF('Dépenses prévisionnelles'!A162="","",'Dépenses prévisionnelles'!A162)</f>
        <v/>
      </c>
      <c r="B162" s="37" t="str">
        <f>IF('Dépenses prévisionnelles'!B162="","",'Dépenses prévisionnelles'!B162)</f>
        <v/>
      </c>
      <c r="C162" s="38">
        <f>'Dépenses prévisionnelles'!D162</f>
        <v>0</v>
      </c>
      <c r="D162" s="39"/>
      <c r="E162" s="40">
        <v>0.6</v>
      </c>
      <c r="F162" s="41" t="str">
        <f>IF(B162="Acquisitions foncières",SUMIF($B$14:B162,"Acquisitions foncières",$C$14:C162),IF(B162="Investissements immatériels",SUMIF($B$14:B162,"Investissements immatériels",$C$14:C162),""))</f>
        <v/>
      </c>
      <c r="G162" s="41" t="str">
        <f>IF(AND(B162="Acquisitions foncières",F162&gt;'Dépenses prévisionnelles'!$J$5),"AC+",IF(AND(B162="Investissements immatériels",F162&gt;'Dépenses prévisionnelles'!$J$7),"IM+",IF(AND(B162="Acquisitions foncières",'Dépenses prévisionnelles'!$I$5="Ce montant dépasse le seuil de 10% du montant total des dépenses"),"AC",IF(AND(B162="Investissements immatériels",$I$7="Le montant des dépenses a été ajusté pours respecter le seuil de 20%"),"IM",""))))</f>
        <v/>
      </c>
      <c r="H162" s="38">
        <f>IF(OR(B162="Investissements matériels",AND(B162="Acquisitions foncières",'Dépenses prévisionnelles'!$I$5="seuil respecté"),AND(B162="Investissements immatériels",'Dépenses prévisionnelles'!$I$7="seuil respecté"),AND(B162="Acquisitions foncières",'Dépenses prévisionnelles'!$I$5="Ce montant dépasse le seuil de 10% du montant total des dépenses",C162&lt;'Dépenses prévisionnelles'!$J$5),AND(B162="Investissements immatériels",'Dépenses prévisionnelles'!$I$7="Le montant des dépenses a été ajusté pours respecter le seuil de 20%",'Répartition des financements'!C162&lt;'Dépenses prévisionnelles'!J155)),'Répartition des financements'!C162,IF('Répartition des financements'!B162="Acquisitions foncières",'Dépenses prévisionnelles'!$J$5,IF(B162="Investissements immatériels",'Dépenses prévisionnelles'!$J$7,0)))</f>
        <v>0</v>
      </c>
      <c r="I162" s="38">
        <f t="shared" si="2"/>
        <v>0</v>
      </c>
    </row>
    <row r="163" spans="1:9" x14ac:dyDescent="0.25">
      <c r="A163" s="37" t="str">
        <f>IF('Dépenses prévisionnelles'!A163="","",'Dépenses prévisionnelles'!A163)</f>
        <v/>
      </c>
      <c r="B163" s="37" t="str">
        <f>IF('Dépenses prévisionnelles'!B163="","",'Dépenses prévisionnelles'!B163)</f>
        <v/>
      </c>
      <c r="C163" s="38">
        <f>'Dépenses prévisionnelles'!D163</f>
        <v>0</v>
      </c>
      <c r="D163" s="39"/>
      <c r="E163" s="40">
        <v>0.6</v>
      </c>
      <c r="F163" s="41" t="str">
        <f>IF(B163="Acquisitions foncières",SUMIF($B$14:B163,"Acquisitions foncières",$C$14:C163),IF(B163="Investissements immatériels",SUMIF($B$14:B163,"Investissements immatériels",$C$14:C163),""))</f>
        <v/>
      </c>
      <c r="G163" s="41" t="str">
        <f>IF(AND(B163="Acquisitions foncières",F163&gt;'Dépenses prévisionnelles'!$J$5),"AC+",IF(AND(B163="Investissements immatériels",F163&gt;'Dépenses prévisionnelles'!$J$7),"IM+",IF(AND(B163="Acquisitions foncières",'Dépenses prévisionnelles'!$I$5="Ce montant dépasse le seuil de 10% du montant total des dépenses"),"AC",IF(AND(B163="Investissements immatériels",$I$7="Le montant des dépenses a été ajusté pours respecter le seuil de 20%"),"IM",""))))</f>
        <v/>
      </c>
      <c r="H163" s="38">
        <f>IF(OR(B163="Investissements matériels",AND(B163="Acquisitions foncières",'Dépenses prévisionnelles'!$I$5="seuil respecté"),AND(B163="Investissements immatériels",'Dépenses prévisionnelles'!$I$7="seuil respecté"),AND(B163="Acquisitions foncières",'Dépenses prévisionnelles'!$I$5="Ce montant dépasse le seuil de 10% du montant total des dépenses",C163&lt;'Dépenses prévisionnelles'!$J$5),AND(B163="Investissements immatériels",'Dépenses prévisionnelles'!$I$7="Le montant des dépenses a été ajusté pours respecter le seuil de 20%",'Répartition des financements'!C163&lt;'Dépenses prévisionnelles'!J156)),'Répartition des financements'!C163,IF('Répartition des financements'!B163="Acquisitions foncières",'Dépenses prévisionnelles'!$J$5,IF(B163="Investissements immatériels",'Dépenses prévisionnelles'!$J$7,0)))</f>
        <v>0</v>
      </c>
      <c r="I163" s="38">
        <f t="shared" si="2"/>
        <v>0</v>
      </c>
    </row>
    <row r="164" spans="1:9" x14ac:dyDescent="0.25">
      <c r="A164" s="37" t="str">
        <f>IF('Dépenses prévisionnelles'!A164="","",'Dépenses prévisionnelles'!A164)</f>
        <v/>
      </c>
      <c r="B164" s="37" t="str">
        <f>IF('Dépenses prévisionnelles'!B164="","",'Dépenses prévisionnelles'!B164)</f>
        <v/>
      </c>
      <c r="C164" s="38">
        <f>'Dépenses prévisionnelles'!D164</f>
        <v>0</v>
      </c>
      <c r="D164" s="39"/>
      <c r="E164" s="40">
        <v>0.6</v>
      </c>
      <c r="F164" s="41" t="str">
        <f>IF(B164="Acquisitions foncières",SUMIF($B$14:B164,"Acquisitions foncières",$C$14:C164),IF(B164="Investissements immatériels",SUMIF($B$14:B164,"Investissements immatériels",$C$14:C164),""))</f>
        <v/>
      </c>
      <c r="G164" s="41" t="str">
        <f>IF(AND(B164="Acquisitions foncières",F164&gt;'Dépenses prévisionnelles'!$J$5),"AC+",IF(AND(B164="Investissements immatériels",F164&gt;'Dépenses prévisionnelles'!$J$7),"IM+",IF(AND(B164="Acquisitions foncières",'Dépenses prévisionnelles'!$I$5="Ce montant dépasse le seuil de 10% du montant total des dépenses"),"AC",IF(AND(B164="Investissements immatériels",$I$7="Le montant des dépenses a été ajusté pours respecter le seuil de 20%"),"IM",""))))</f>
        <v/>
      </c>
      <c r="H164" s="38">
        <f>IF(OR(B164="Investissements matériels",AND(B164="Acquisitions foncières",'Dépenses prévisionnelles'!$I$5="seuil respecté"),AND(B164="Investissements immatériels",'Dépenses prévisionnelles'!$I$7="seuil respecté"),AND(B164="Acquisitions foncières",'Dépenses prévisionnelles'!$I$5="Ce montant dépasse le seuil de 10% du montant total des dépenses",C164&lt;'Dépenses prévisionnelles'!$J$5),AND(B164="Investissements immatériels",'Dépenses prévisionnelles'!$I$7="Le montant des dépenses a été ajusté pours respecter le seuil de 20%",'Répartition des financements'!C164&lt;'Dépenses prévisionnelles'!J157)),'Répartition des financements'!C164,IF('Répartition des financements'!B164="Acquisitions foncières",'Dépenses prévisionnelles'!$J$5,IF(B164="Investissements immatériels",'Dépenses prévisionnelles'!$J$7,0)))</f>
        <v>0</v>
      </c>
      <c r="I164" s="38">
        <f t="shared" si="2"/>
        <v>0</v>
      </c>
    </row>
    <row r="165" spans="1:9" x14ac:dyDescent="0.25">
      <c r="A165" s="37" t="str">
        <f>IF('Dépenses prévisionnelles'!A165="","",'Dépenses prévisionnelles'!A165)</f>
        <v/>
      </c>
      <c r="B165" s="37" t="str">
        <f>IF('Dépenses prévisionnelles'!B165="","",'Dépenses prévisionnelles'!B165)</f>
        <v/>
      </c>
      <c r="C165" s="38">
        <f>'Dépenses prévisionnelles'!D165</f>
        <v>0</v>
      </c>
      <c r="D165" s="39"/>
      <c r="E165" s="40">
        <v>0.6</v>
      </c>
      <c r="F165" s="41" t="str">
        <f>IF(B165="Acquisitions foncières",SUMIF($B$14:B165,"Acquisitions foncières",$C$14:C165),IF(B165="Investissements immatériels",SUMIF($B$14:B165,"Investissements immatériels",$C$14:C165),""))</f>
        <v/>
      </c>
      <c r="G165" s="41" t="str">
        <f>IF(AND(B165="Acquisitions foncières",F165&gt;'Dépenses prévisionnelles'!$J$5),"AC+",IF(AND(B165="Investissements immatériels",F165&gt;'Dépenses prévisionnelles'!$J$7),"IM+",IF(AND(B165="Acquisitions foncières",'Dépenses prévisionnelles'!$I$5="Ce montant dépasse le seuil de 10% du montant total des dépenses"),"AC",IF(AND(B165="Investissements immatériels",$I$7="Le montant des dépenses a été ajusté pours respecter le seuil de 20%"),"IM",""))))</f>
        <v/>
      </c>
      <c r="H165" s="38">
        <f>IF(OR(B165="Investissements matériels",AND(B165="Acquisitions foncières",'Dépenses prévisionnelles'!$I$5="seuil respecté"),AND(B165="Investissements immatériels",'Dépenses prévisionnelles'!$I$7="seuil respecté"),AND(B165="Acquisitions foncières",'Dépenses prévisionnelles'!$I$5="Ce montant dépasse le seuil de 10% du montant total des dépenses",C165&lt;'Dépenses prévisionnelles'!$J$5),AND(B165="Investissements immatériels",'Dépenses prévisionnelles'!$I$7="Le montant des dépenses a été ajusté pours respecter le seuil de 20%",'Répartition des financements'!C165&lt;'Dépenses prévisionnelles'!J158)),'Répartition des financements'!C165,IF('Répartition des financements'!B165="Acquisitions foncières",'Dépenses prévisionnelles'!$J$5,IF(B165="Investissements immatériels",'Dépenses prévisionnelles'!$J$7,0)))</f>
        <v>0</v>
      </c>
      <c r="I165" s="38">
        <f t="shared" si="2"/>
        <v>0</v>
      </c>
    </row>
    <row r="166" spans="1:9" x14ac:dyDescent="0.25">
      <c r="A166" s="37" t="str">
        <f>IF('Dépenses prévisionnelles'!A166="","",'Dépenses prévisionnelles'!A166)</f>
        <v/>
      </c>
      <c r="B166" s="37" t="str">
        <f>IF('Dépenses prévisionnelles'!B166="","",'Dépenses prévisionnelles'!B166)</f>
        <v/>
      </c>
      <c r="C166" s="38">
        <f>'Dépenses prévisionnelles'!D166</f>
        <v>0</v>
      </c>
      <c r="D166" s="39"/>
      <c r="E166" s="40">
        <v>0.6</v>
      </c>
      <c r="F166" s="41" t="str">
        <f>IF(B166="Acquisitions foncières",SUMIF($B$14:B166,"Acquisitions foncières",$C$14:C166),IF(B166="Investissements immatériels",SUMIF($B$14:B166,"Investissements immatériels",$C$14:C166),""))</f>
        <v/>
      </c>
      <c r="G166" s="41" t="str">
        <f>IF(AND(B166="Acquisitions foncières",F166&gt;'Dépenses prévisionnelles'!$J$5),"AC+",IF(AND(B166="Investissements immatériels",F166&gt;'Dépenses prévisionnelles'!$J$7),"IM+",IF(AND(B166="Acquisitions foncières",'Dépenses prévisionnelles'!$I$5="Ce montant dépasse le seuil de 10% du montant total des dépenses"),"AC",IF(AND(B166="Investissements immatériels",$I$7="Le montant des dépenses a été ajusté pours respecter le seuil de 20%"),"IM",""))))</f>
        <v/>
      </c>
      <c r="H166" s="38">
        <f>IF(OR(B166="Investissements matériels",AND(B166="Acquisitions foncières",'Dépenses prévisionnelles'!$I$5="seuil respecté"),AND(B166="Investissements immatériels",'Dépenses prévisionnelles'!$I$7="seuil respecté"),AND(B166="Acquisitions foncières",'Dépenses prévisionnelles'!$I$5="Ce montant dépasse le seuil de 10% du montant total des dépenses",C166&lt;'Dépenses prévisionnelles'!$J$5),AND(B166="Investissements immatériels",'Dépenses prévisionnelles'!$I$7="Le montant des dépenses a été ajusté pours respecter le seuil de 20%",'Répartition des financements'!C166&lt;'Dépenses prévisionnelles'!J159)),'Répartition des financements'!C166,IF('Répartition des financements'!B166="Acquisitions foncières",'Dépenses prévisionnelles'!$J$5,IF(B166="Investissements immatériels",'Dépenses prévisionnelles'!$J$7,0)))</f>
        <v>0</v>
      </c>
      <c r="I166" s="38">
        <f t="shared" si="2"/>
        <v>0</v>
      </c>
    </row>
    <row r="167" spans="1:9" x14ac:dyDescent="0.25">
      <c r="A167" s="37" t="str">
        <f>IF('Dépenses prévisionnelles'!A167="","",'Dépenses prévisionnelles'!A167)</f>
        <v/>
      </c>
      <c r="B167" s="37" t="str">
        <f>IF('Dépenses prévisionnelles'!B167="","",'Dépenses prévisionnelles'!B167)</f>
        <v/>
      </c>
      <c r="C167" s="38">
        <f>'Dépenses prévisionnelles'!D167</f>
        <v>0</v>
      </c>
      <c r="D167" s="39"/>
      <c r="E167" s="40">
        <v>0.6</v>
      </c>
      <c r="F167" s="41" t="str">
        <f>IF(B167="Acquisitions foncières",SUMIF($B$14:B167,"Acquisitions foncières",$C$14:C167),IF(B167="Investissements immatériels",SUMIF($B$14:B167,"Investissements immatériels",$C$14:C167),""))</f>
        <v/>
      </c>
      <c r="G167" s="41" t="str">
        <f>IF(AND(B167="Acquisitions foncières",F167&gt;'Dépenses prévisionnelles'!$J$5),"AC+",IF(AND(B167="Investissements immatériels",F167&gt;'Dépenses prévisionnelles'!$J$7),"IM+",IF(AND(B167="Acquisitions foncières",'Dépenses prévisionnelles'!$I$5="Ce montant dépasse le seuil de 10% du montant total des dépenses"),"AC",IF(AND(B167="Investissements immatériels",$I$7="Le montant des dépenses a été ajusté pours respecter le seuil de 20%"),"IM",""))))</f>
        <v/>
      </c>
      <c r="H167" s="38">
        <f>IF(OR(B167="Investissements matériels",AND(B167="Acquisitions foncières",'Dépenses prévisionnelles'!$I$5="seuil respecté"),AND(B167="Investissements immatériels",'Dépenses prévisionnelles'!$I$7="seuil respecté"),AND(B167="Acquisitions foncières",'Dépenses prévisionnelles'!$I$5="Ce montant dépasse le seuil de 10% du montant total des dépenses",C167&lt;'Dépenses prévisionnelles'!$J$5),AND(B167="Investissements immatériels",'Dépenses prévisionnelles'!$I$7="Le montant des dépenses a été ajusté pours respecter le seuil de 20%",'Répartition des financements'!C167&lt;'Dépenses prévisionnelles'!J160)),'Répartition des financements'!C167,IF('Répartition des financements'!B167="Acquisitions foncières",'Dépenses prévisionnelles'!$J$5,IF(B167="Investissements immatériels",'Dépenses prévisionnelles'!$J$7,0)))</f>
        <v>0</v>
      </c>
      <c r="I167" s="38">
        <f t="shared" si="2"/>
        <v>0</v>
      </c>
    </row>
    <row r="168" spans="1:9" x14ac:dyDescent="0.25">
      <c r="A168" s="37" t="str">
        <f>IF('Dépenses prévisionnelles'!A168="","",'Dépenses prévisionnelles'!A168)</f>
        <v/>
      </c>
      <c r="B168" s="37" t="str">
        <f>IF('Dépenses prévisionnelles'!B168="","",'Dépenses prévisionnelles'!B168)</f>
        <v/>
      </c>
      <c r="C168" s="38">
        <f>'Dépenses prévisionnelles'!D168</f>
        <v>0</v>
      </c>
      <c r="D168" s="39"/>
      <c r="E168" s="40">
        <v>0.6</v>
      </c>
      <c r="F168" s="41" t="str">
        <f>IF(B168="Acquisitions foncières",SUMIF($B$14:B168,"Acquisitions foncières",$C$14:C168),IF(B168="Investissements immatériels",SUMIF($B$14:B168,"Investissements immatériels",$C$14:C168),""))</f>
        <v/>
      </c>
      <c r="G168" s="41" t="str">
        <f>IF(AND(B168="Acquisitions foncières",F168&gt;'Dépenses prévisionnelles'!$J$5),"AC+",IF(AND(B168="Investissements immatériels",F168&gt;'Dépenses prévisionnelles'!$J$7),"IM+",IF(AND(B168="Acquisitions foncières",'Dépenses prévisionnelles'!$I$5="Ce montant dépasse le seuil de 10% du montant total des dépenses"),"AC",IF(AND(B168="Investissements immatériels",$I$7="Le montant des dépenses a été ajusté pours respecter le seuil de 20%"),"IM",""))))</f>
        <v/>
      </c>
      <c r="H168" s="38">
        <f>IF(OR(B168="Investissements matériels",AND(B168="Acquisitions foncières",'Dépenses prévisionnelles'!$I$5="seuil respecté"),AND(B168="Investissements immatériels",'Dépenses prévisionnelles'!$I$7="seuil respecté"),AND(B168="Acquisitions foncières",'Dépenses prévisionnelles'!$I$5="Ce montant dépasse le seuil de 10% du montant total des dépenses",C168&lt;'Dépenses prévisionnelles'!$J$5),AND(B168="Investissements immatériels",'Dépenses prévisionnelles'!$I$7="Le montant des dépenses a été ajusté pours respecter le seuil de 20%",'Répartition des financements'!C168&lt;'Dépenses prévisionnelles'!J161)),'Répartition des financements'!C168,IF('Répartition des financements'!B168="Acquisitions foncières",'Dépenses prévisionnelles'!$J$5,IF(B168="Investissements immatériels",'Dépenses prévisionnelles'!$J$7,0)))</f>
        <v>0</v>
      </c>
      <c r="I168" s="38">
        <f t="shared" si="2"/>
        <v>0</v>
      </c>
    </row>
    <row r="169" spans="1:9" x14ac:dyDescent="0.25">
      <c r="A169" s="37" t="str">
        <f>IF('Dépenses prévisionnelles'!A169="","",'Dépenses prévisionnelles'!A169)</f>
        <v/>
      </c>
      <c r="B169" s="37" t="str">
        <f>IF('Dépenses prévisionnelles'!B169="","",'Dépenses prévisionnelles'!B169)</f>
        <v/>
      </c>
      <c r="C169" s="38">
        <f>'Dépenses prévisionnelles'!D169</f>
        <v>0</v>
      </c>
      <c r="D169" s="39"/>
      <c r="E169" s="40">
        <v>0.6</v>
      </c>
      <c r="F169" s="41" t="str">
        <f>IF(B169="Acquisitions foncières",SUMIF($B$14:B169,"Acquisitions foncières",$C$14:C169),IF(B169="Investissements immatériels",SUMIF($B$14:B169,"Investissements immatériels",$C$14:C169),""))</f>
        <v/>
      </c>
      <c r="G169" s="41" t="str">
        <f>IF(AND(B169="Acquisitions foncières",F169&gt;'Dépenses prévisionnelles'!$J$5),"AC+",IF(AND(B169="Investissements immatériels",F169&gt;'Dépenses prévisionnelles'!$J$7),"IM+",IF(AND(B169="Acquisitions foncières",'Dépenses prévisionnelles'!$I$5="Ce montant dépasse le seuil de 10% du montant total des dépenses"),"AC",IF(AND(B169="Investissements immatériels",$I$7="Le montant des dépenses a été ajusté pours respecter le seuil de 20%"),"IM",""))))</f>
        <v/>
      </c>
      <c r="H169" s="38">
        <f>IF(OR(B169="Investissements matériels",AND(B169="Acquisitions foncières",'Dépenses prévisionnelles'!$I$5="seuil respecté"),AND(B169="Investissements immatériels",'Dépenses prévisionnelles'!$I$7="seuil respecté"),AND(B169="Acquisitions foncières",'Dépenses prévisionnelles'!$I$5="Ce montant dépasse le seuil de 10% du montant total des dépenses",C169&lt;'Dépenses prévisionnelles'!$J$5),AND(B169="Investissements immatériels",'Dépenses prévisionnelles'!$I$7="Le montant des dépenses a été ajusté pours respecter le seuil de 20%",'Répartition des financements'!C169&lt;'Dépenses prévisionnelles'!J162)),'Répartition des financements'!C169,IF('Répartition des financements'!B169="Acquisitions foncières",'Dépenses prévisionnelles'!$J$5,IF(B169="Investissements immatériels",'Dépenses prévisionnelles'!$J$7,0)))</f>
        <v>0</v>
      </c>
      <c r="I169" s="38">
        <f t="shared" si="2"/>
        <v>0</v>
      </c>
    </row>
    <row r="170" spans="1:9" x14ac:dyDescent="0.25">
      <c r="A170" s="37" t="str">
        <f>IF('Dépenses prévisionnelles'!A170="","",'Dépenses prévisionnelles'!A170)</f>
        <v/>
      </c>
      <c r="B170" s="37" t="str">
        <f>IF('Dépenses prévisionnelles'!B170="","",'Dépenses prévisionnelles'!B170)</f>
        <v/>
      </c>
      <c r="C170" s="38">
        <f>'Dépenses prévisionnelles'!D170</f>
        <v>0</v>
      </c>
      <c r="D170" s="39"/>
      <c r="E170" s="40">
        <v>0.6</v>
      </c>
      <c r="F170" s="41" t="str">
        <f>IF(B170="Acquisitions foncières",SUMIF($B$14:B170,"Acquisitions foncières",$C$14:C170),IF(B170="Investissements immatériels",SUMIF($B$14:B170,"Investissements immatériels",$C$14:C170),""))</f>
        <v/>
      </c>
      <c r="G170" s="41" t="str">
        <f>IF(AND(B170="Acquisitions foncières",F170&gt;'Dépenses prévisionnelles'!$J$5),"AC+",IF(AND(B170="Investissements immatériels",F170&gt;'Dépenses prévisionnelles'!$J$7),"IM+",IF(AND(B170="Acquisitions foncières",'Dépenses prévisionnelles'!$I$5="Ce montant dépasse le seuil de 10% du montant total des dépenses"),"AC",IF(AND(B170="Investissements immatériels",$I$7="Le montant des dépenses a été ajusté pours respecter le seuil de 20%"),"IM",""))))</f>
        <v/>
      </c>
      <c r="H170" s="38">
        <f>IF(OR(B170="Investissements matériels",AND(B170="Acquisitions foncières",'Dépenses prévisionnelles'!$I$5="seuil respecté"),AND(B170="Investissements immatériels",'Dépenses prévisionnelles'!$I$7="seuil respecté"),AND(B170="Acquisitions foncières",'Dépenses prévisionnelles'!$I$5="Ce montant dépasse le seuil de 10% du montant total des dépenses",C170&lt;'Dépenses prévisionnelles'!$J$5),AND(B170="Investissements immatériels",'Dépenses prévisionnelles'!$I$7="Le montant des dépenses a été ajusté pours respecter le seuil de 20%",'Répartition des financements'!C170&lt;'Dépenses prévisionnelles'!J163)),'Répartition des financements'!C170,IF('Répartition des financements'!B170="Acquisitions foncières",'Dépenses prévisionnelles'!$J$5,IF(B170="Investissements immatériels",'Dépenses prévisionnelles'!$J$7,0)))</f>
        <v>0</v>
      </c>
      <c r="I170" s="38">
        <f t="shared" si="2"/>
        <v>0</v>
      </c>
    </row>
    <row r="171" spans="1:9" x14ac:dyDescent="0.25">
      <c r="A171" s="37" t="str">
        <f>IF('Dépenses prévisionnelles'!A171="","",'Dépenses prévisionnelles'!A171)</f>
        <v/>
      </c>
      <c r="B171" s="37" t="str">
        <f>IF('Dépenses prévisionnelles'!B171="","",'Dépenses prévisionnelles'!B171)</f>
        <v/>
      </c>
      <c r="C171" s="38">
        <f>'Dépenses prévisionnelles'!D171</f>
        <v>0</v>
      </c>
      <c r="D171" s="39"/>
      <c r="E171" s="40">
        <v>0.6</v>
      </c>
      <c r="F171" s="41" t="str">
        <f>IF(B171="Acquisitions foncières",SUMIF($B$14:B171,"Acquisitions foncières",$C$14:C171),IF(B171="Investissements immatériels",SUMIF($B$14:B171,"Investissements immatériels",$C$14:C171),""))</f>
        <v/>
      </c>
      <c r="G171" s="41" t="str">
        <f>IF(AND(B171="Acquisitions foncières",F171&gt;'Dépenses prévisionnelles'!$J$5),"AC+",IF(AND(B171="Investissements immatériels",F171&gt;'Dépenses prévisionnelles'!$J$7),"IM+",IF(AND(B171="Acquisitions foncières",'Dépenses prévisionnelles'!$I$5="Ce montant dépasse le seuil de 10% du montant total des dépenses"),"AC",IF(AND(B171="Investissements immatériels",$I$7="Le montant des dépenses a été ajusté pours respecter le seuil de 20%"),"IM",""))))</f>
        <v/>
      </c>
      <c r="H171" s="38">
        <f>IF(OR(B171="Investissements matériels",AND(B171="Acquisitions foncières",'Dépenses prévisionnelles'!$I$5="seuil respecté"),AND(B171="Investissements immatériels",'Dépenses prévisionnelles'!$I$7="seuil respecté"),AND(B171="Acquisitions foncières",'Dépenses prévisionnelles'!$I$5="Ce montant dépasse le seuil de 10% du montant total des dépenses",C171&lt;'Dépenses prévisionnelles'!$J$5),AND(B171="Investissements immatériels",'Dépenses prévisionnelles'!$I$7="Le montant des dépenses a été ajusté pours respecter le seuil de 20%",'Répartition des financements'!C171&lt;'Dépenses prévisionnelles'!J164)),'Répartition des financements'!C171,IF('Répartition des financements'!B171="Acquisitions foncières",'Dépenses prévisionnelles'!$J$5,IF(B171="Investissements immatériels",'Dépenses prévisionnelles'!$J$7,0)))</f>
        <v>0</v>
      </c>
      <c r="I171" s="38">
        <f t="shared" si="2"/>
        <v>0</v>
      </c>
    </row>
    <row r="172" spans="1:9" x14ac:dyDescent="0.25">
      <c r="A172" s="37" t="str">
        <f>IF('Dépenses prévisionnelles'!A172="","",'Dépenses prévisionnelles'!A172)</f>
        <v/>
      </c>
      <c r="B172" s="37" t="str">
        <f>IF('Dépenses prévisionnelles'!B172="","",'Dépenses prévisionnelles'!B172)</f>
        <v/>
      </c>
      <c r="C172" s="38">
        <f>'Dépenses prévisionnelles'!D172</f>
        <v>0</v>
      </c>
      <c r="D172" s="39"/>
      <c r="E172" s="40">
        <v>0.6</v>
      </c>
      <c r="F172" s="41" t="str">
        <f>IF(B172="Acquisitions foncières",SUMIF($B$14:B172,"Acquisitions foncières",$C$14:C172),IF(B172="Investissements immatériels",SUMIF($B$14:B172,"Investissements immatériels",$C$14:C172),""))</f>
        <v/>
      </c>
      <c r="G172" s="41" t="str">
        <f>IF(AND(B172="Acquisitions foncières",F172&gt;'Dépenses prévisionnelles'!$J$5),"AC+",IF(AND(B172="Investissements immatériels",F172&gt;'Dépenses prévisionnelles'!$J$7),"IM+",IF(AND(B172="Acquisitions foncières",'Dépenses prévisionnelles'!$I$5="Ce montant dépasse le seuil de 10% du montant total des dépenses"),"AC",IF(AND(B172="Investissements immatériels",$I$7="Le montant des dépenses a été ajusté pours respecter le seuil de 20%"),"IM",""))))</f>
        <v/>
      </c>
      <c r="H172" s="38">
        <f>IF(OR(B172="Investissements matériels",AND(B172="Acquisitions foncières",'Dépenses prévisionnelles'!$I$5="seuil respecté"),AND(B172="Investissements immatériels",'Dépenses prévisionnelles'!$I$7="seuil respecté"),AND(B172="Acquisitions foncières",'Dépenses prévisionnelles'!$I$5="Ce montant dépasse le seuil de 10% du montant total des dépenses",C172&lt;'Dépenses prévisionnelles'!$J$5),AND(B172="Investissements immatériels",'Dépenses prévisionnelles'!$I$7="Le montant des dépenses a été ajusté pours respecter le seuil de 20%",'Répartition des financements'!C172&lt;'Dépenses prévisionnelles'!J165)),'Répartition des financements'!C172,IF('Répartition des financements'!B172="Acquisitions foncières",'Dépenses prévisionnelles'!$J$5,IF(B172="Investissements immatériels",'Dépenses prévisionnelles'!$J$7,0)))</f>
        <v>0</v>
      </c>
      <c r="I172" s="38">
        <f t="shared" si="2"/>
        <v>0</v>
      </c>
    </row>
    <row r="173" spans="1:9" x14ac:dyDescent="0.25">
      <c r="A173" s="37" t="str">
        <f>IF('Dépenses prévisionnelles'!A173="","",'Dépenses prévisionnelles'!A173)</f>
        <v/>
      </c>
      <c r="B173" s="37" t="str">
        <f>IF('Dépenses prévisionnelles'!B173="","",'Dépenses prévisionnelles'!B173)</f>
        <v/>
      </c>
      <c r="C173" s="38">
        <f>'Dépenses prévisionnelles'!D173</f>
        <v>0</v>
      </c>
      <c r="D173" s="39"/>
      <c r="E173" s="40">
        <v>0.6</v>
      </c>
      <c r="F173" s="41" t="str">
        <f>IF(B173="Acquisitions foncières",SUMIF($B$14:B173,"Acquisitions foncières",$C$14:C173),IF(B173="Investissements immatériels",SUMIF($B$14:B173,"Investissements immatériels",$C$14:C173),""))</f>
        <v/>
      </c>
      <c r="G173" s="41" t="str">
        <f>IF(AND(B173="Acquisitions foncières",F173&gt;'Dépenses prévisionnelles'!$J$5),"AC+",IF(AND(B173="Investissements immatériels",F173&gt;'Dépenses prévisionnelles'!$J$7),"IM+",IF(AND(B173="Acquisitions foncières",'Dépenses prévisionnelles'!$I$5="Ce montant dépasse le seuil de 10% du montant total des dépenses"),"AC",IF(AND(B173="Investissements immatériels",$I$7="Le montant des dépenses a été ajusté pours respecter le seuil de 20%"),"IM",""))))</f>
        <v/>
      </c>
      <c r="H173" s="38">
        <f>IF(OR(B173="Investissements matériels",AND(B173="Acquisitions foncières",'Dépenses prévisionnelles'!$I$5="seuil respecté"),AND(B173="Investissements immatériels",'Dépenses prévisionnelles'!$I$7="seuil respecté"),AND(B173="Acquisitions foncières",'Dépenses prévisionnelles'!$I$5="Ce montant dépasse le seuil de 10% du montant total des dépenses",C173&lt;'Dépenses prévisionnelles'!$J$5),AND(B173="Investissements immatériels",'Dépenses prévisionnelles'!$I$7="Le montant des dépenses a été ajusté pours respecter le seuil de 20%",'Répartition des financements'!C173&lt;'Dépenses prévisionnelles'!J166)),'Répartition des financements'!C173,IF('Répartition des financements'!B173="Acquisitions foncières",'Dépenses prévisionnelles'!$J$5,IF(B173="Investissements immatériels",'Dépenses prévisionnelles'!$J$7,0)))</f>
        <v>0</v>
      </c>
      <c r="I173" s="38">
        <f t="shared" si="2"/>
        <v>0</v>
      </c>
    </row>
    <row r="174" spans="1:9" x14ac:dyDescent="0.25">
      <c r="A174" s="37" t="str">
        <f>IF('Dépenses prévisionnelles'!A174="","",'Dépenses prévisionnelles'!A174)</f>
        <v/>
      </c>
      <c r="B174" s="37" t="str">
        <f>IF('Dépenses prévisionnelles'!B174="","",'Dépenses prévisionnelles'!B174)</f>
        <v/>
      </c>
      <c r="C174" s="38">
        <f>'Dépenses prévisionnelles'!D174</f>
        <v>0</v>
      </c>
      <c r="D174" s="39"/>
      <c r="E174" s="40">
        <v>0.6</v>
      </c>
      <c r="F174" s="41" t="str">
        <f>IF(B174="Acquisitions foncières",SUMIF($B$14:B174,"Acquisitions foncières",$C$14:C174),IF(B174="Investissements immatériels",SUMIF($B$14:B174,"Investissements immatériels",$C$14:C174),""))</f>
        <v/>
      </c>
      <c r="G174" s="41" t="str">
        <f>IF(AND(B174="Acquisitions foncières",F174&gt;'Dépenses prévisionnelles'!$J$5),"AC+",IF(AND(B174="Investissements immatériels",F174&gt;'Dépenses prévisionnelles'!$J$7),"IM+",IF(AND(B174="Acquisitions foncières",'Dépenses prévisionnelles'!$I$5="Ce montant dépasse le seuil de 10% du montant total des dépenses"),"AC",IF(AND(B174="Investissements immatériels",$I$7="Le montant des dépenses a été ajusté pours respecter le seuil de 20%"),"IM",""))))</f>
        <v/>
      </c>
      <c r="H174" s="38">
        <f>IF(OR(B174="Investissements matériels",AND(B174="Acquisitions foncières",'Dépenses prévisionnelles'!$I$5="seuil respecté"),AND(B174="Investissements immatériels",'Dépenses prévisionnelles'!$I$7="seuil respecté"),AND(B174="Acquisitions foncières",'Dépenses prévisionnelles'!$I$5="Ce montant dépasse le seuil de 10% du montant total des dépenses",C174&lt;'Dépenses prévisionnelles'!$J$5),AND(B174="Investissements immatériels",'Dépenses prévisionnelles'!$I$7="Le montant des dépenses a été ajusté pours respecter le seuil de 20%",'Répartition des financements'!C174&lt;'Dépenses prévisionnelles'!J167)),'Répartition des financements'!C174,IF('Répartition des financements'!B174="Acquisitions foncières",'Dépenses prévisionnelles'!$J$5,IF(B174="Investissements immatériels",'Dépenses prévisionnelles'!$J$7,0)))</f>
        <v>0</v>
      </c>
      <c r="I174" s="38">
        <f t="shared" si="2"/>
        <v>0</v>
      </c>
    </row>
    <row r="175" spans="1:9" x14ac:dyDescent="0.25">
      <c r="A175" s="37" t="str">
        <f>IF('Dépenses prévisionnelles'!A175="","",'Dépenses prévisionnelles'!A175)</f>
        <v/>
      </c>
      <c r="B175" s="37" t="str">
        <f>IF('Dépenses prévisionnelles'!B175="","",'Dépenses prévisionnelles'!B175)</f>
        <v/>
      </c>
      <c r="C175" s="38">
        <f>'Dépenses prévisionnelles'!D175</f>
        <v>0</v>
      </c>
      <c r="D175" s="39"/>
      <c r="E175" s="40">
        <v>0.6</v>
      </c>
      <c r="F175" s="41" t="str">
        <f>IF(B175="Acquisitions foncières",SUMIF($B$14:B175,"Acquisitions foncières",$C$14:C175),IF(B175="Investissements immatériels",SUMIF($B$14:B175,"Investissements immatériels",$C$14:C175),""))</f>
        <v/>
      </c>
      <c r="G175" s="41" t="str">
        <f>IF(AND(B175="Acquisitions foncières",F175&gt;'Dépenses prévisionnelles'!$J$5),"AC+",IF(AND(B175="Investissements immatériels",F175&gt;'Dépenses prévisionnelles'!$J$7),"IM+",IF(AND(B175="Acquisitions foncières",'Dépenses prévisionnelles'!$I$5="Ce montant dépasse le seuil de 10% du montant total des dépenses"),"AC",IF(AND(B175="Investissements immatériels",$I$7="Le montant des dépenses a été ajusté pours respecter le seuil de 20%"),"IM",""))))</f>
        <v/>
      </c>
      <c r="H175" s="38">
        <f>IF(OR(B175="Investissements matériels",AND(B175="Acquisitions foncières",'Dépenses prévisionnelles'!$I$5="seuil respecté"),AND(B175="Investissements immatériels",'Dépenses prévisionnelles'!$I$7="seuil respecté"),AND(B175="Acquisitions foncières",'Dépenses prévisionnelles'!$I$5="Ce montant dépasse le seuil de 10% du montant total des dépenses",C175&lt;'Dépenses prévisionnelles'!$J$5),AND(B175="Investissements immatériels",'Dépenses prévisionnelles'!$I$7="Le montant des dépenses a été ajusté pours respecter le seuil de 20%",'Répartition des financements'!C175&lt;'Dépenses prévisionnelles'!J168)),'Répartition des financements'!C175,IF('Répartition des financements'!B175="Acquisitions foncières",'Dépenses prévisionnelles'!$J$5,IF(B175="Investissements immatériels",'Dépenses prévisionnelles'!$J$7,0)))</f>
        <v>0</v>
      </c>
      <c r="I175" s="38">
        <f t="shared" si="2"/>
        <v>0</v>
      </c>
    </row>
    <row r="176" spans="1:9" x14ac:dyDescent="0.25">
      <c r="A176" s="37" t="str">
        <f>IF('Dépenses prévisionnelles'!A176="","",'Dépenses prévisionnelles'!A176)</f>
        <v/>
      </c>
      <c r="B176" s="37" t="str">
        <f>IF('Dépenses prévisionnelles'!B176="","",'Dépenses prévisionnelles'!B176)</f>
        <v/>
      </c>
      <c r="C176" s="38">
        <f>'Dépenses prévisionnelles'!D176</f>
        <v>0</v>
      </c>
      <c r="D176" s="39"/>
      <c r="E176" s="40">
        <v>0.6</v>
      </c>
      <c r="F176" s="41" t="str">
        <f>IF(B176="Acquisitions foncières",SUMIF($B$14:B176,"Acquisitions foncières",$C$14:C176),IF(B176="Investissements immatériels",SUMIF($B$14:B176,"Investissements immatériels",$C$14:C176),""))</f>
        <v/>
      </c>
      <c r="G176" s="41" t="str">
        <f>IF(AND(B176="Acquisitions foncières",F176&gt;'Dépenses prévisionnelles'!$J$5),"AC+",IF(AND(B176="Investissements immatériels",F176&gt;'Dépenses prévisionnelles'!$J$7),"IM+",IF(AND(B176="Acquisitions foncières",'Dépenses prévisionnelles'!$I$5="Ce montant dépasse le seuil de 10% du montant total des dépenses"),"AC",IF(AND(B176="Investissements immatériels",$I$7="Le montant des dépenses a été ajusté pours respecter le seuil de 20%"),"IM",""))))</f>
        <v/>
      </c>
      <c r="H176" s="38">
        <f>IF(OR(B176="Investissements matériels",AND(B176="Acquisitions foncières",'Dépenses prévisionnelles'!$I$5="seuil respecté"),AND(B176="Investissements immatériels",'Dépenses prévisionnelles'!$I$7="seuil respecté"),AND(B176="Acquisitions foncières",'Dépenses prévisionnelles'!$I$5="Ce montant dépasse le seuil de 10% du montant total des dépenses",C176&lt;'Dépenses prévisionnelles'!$J$5),AND(B176="Investissements immatériels",'Dépenses prévisionnelles'!$I$7="Le montant des dépenses a été ajusté pours respecter le seuil de 20%",'Répartition des financements'!C176&lt;'Dépenses prévisionnelles'!J169)),'Répartition des financements'!C176,IF('Répartition des financements'!B176="Acquisitions foncières",'Dépenses prévisionnelles'!$J$5,IF(B176="Investissements immatériels",'Dépenses prévisionnelles'!$J$7,0)))</f>
        <v>0</v>
      </c>
      <c r="I176" s="38">
        <f t="shared" si="2"/>
        <v>0</v>
      </c>
    </row>
    <row r="177" spans="1:9" x14ac:dyDescent="0.25">
      <c r="A177" s="37" t="str">
        <f>IF('Dépenses prévisionnelles'!A177="","",'Dépenses prévisionnelles'!A177)</f>
        <v/>
      </c>
      <c r="B177" s="37" t="str">
        <f>IF('Dépenses prévisionnelles'!B177="","",'Dépenses prévisionnelles'!B177)</f>
        <v/>
      </c>
      <c r="C177" s="38">
        <f>'Dépenses prévisionnelles'!D177</f>
        <v>0</v>
      </c>
      <c r="D177" s="39"/>
      <c r="E177" s="40">
        <v>0.6</v>
      </c>
      <c r="F177" s="41" t="str">
        <f>IF(B177="Acquisitions foncières",SUMIF($B$14:B177,"Acquisitions foncières",$C$14:C177),IF(B177="Investissements immatériels",SUMIF($B$14:B177,"Investissements immatériels",$C$14:C177),""))</f>
        <v/>
      </c>
      <c r="G177" s="41" t="str">
        <f>IF(AND(B177="Acquisitions foncières",F177&gt;'Dépenses prévisionnelles'!$J$5),"AC+",IF(AND(B177="Investissements immatériels",F177&gt;'Dépenses prévisionnelles'!$J$7),"IM+",IF(AND(B177="Acquisitions foncières",'Dépenses prévisionnelles'!$I$5="Ce montant dépasse le seuil de 10% du montant total des dépenses"),"AC",IF(AND(B177="Investissements immatériels",$I$7="Le montant des dépenses a été ajusté pours respecter le seuil de 20%"),"IM",""))))</f>
        <v/>
      </c>
      <c r="H177" s="38">
        <f>IF(OR(B177="Investissements matériels",AND(B177="Acquisitions foncières",'Dépenses prévisionnelles'!$I$5="seuil respecté"),AND(B177="Investissements immatériels",'Dépenses prévisionnelles'!$I$7="seuil respecté"),AND(B177="Acquisitions foncières",'Dépenses prévisionnelles'!$I$5="Ce montant dépasse le seuil de 10% du montant total des dépenses",C177&lt;'Dépenses prévisionnelles'!$J$5),AND(B177="Investissements immatériels",'Dépenses prévisionnelles'!$I$7="Le montant des dépenses a été ajusté pours respecter le seuil de 20%",'Répartition des financements'!C177&lt;'Dépenses prévisionnelles'!J170)),'Répartition des financements'!C177,IF('Répartition des financements'!B177="Acquisitions foncières",'Dépenses prévisionnelles'!$J$5,IF(B177="Investissements immatériels",'Dépenses prévisionnelles'!$J$7,0)))</f>
        <v>0</v>
      </c>
      <c r="I177" s="38">
        <f t="shared" si="2"/>
        <v>0</v>
      </c>
    </row>
    <row r="178" spans="1:9" x14ac:dyDescent="0.25">
      <c r="A178" s="37" t="str">
        <f>IF('Dépenses prévisionnelles'!A178="","",'Dépenses prévisionnelles'!A178)</f>
        <v/>
      </c>
      <c r="B178" s="37" t="str">
        <f>IF('Dépenses prévisionnelles'!B178="","",'Dépenses prévisionnelles'!B178)</f>
        <v/>
      </c>
      <c r="C178" s="38">
        <f>'Dépenses prévisionnelles'!D178</f>
        <v>0</v>
      </c>
      <c r="D178" s="39"/>
      <c r="E178" s="40">
        <v>0.6</v>
      </c>
      <c r="F178" s="41" t="str">
        <f>IF(B178="Acquisitions foncières",SUMIF($B$14:B178,"Acquisitions foncières",$C$14:C178),IF(B178="Investissements immatériels",SUMIF($B$14:B178,"Investissements immatériels",$C$14:C178),""))</f>
        <v/>
      </c>
      <c r="G178" s="41" t="str">
        <f>IF(AND(B178="Acquisitions foncières",F178&gt;'Dépenses prévisionnelles'!$J$5),"AC+",IF(AND(B178="Investissements immatériels",F178&gt;'Dépenses prévisionnelles'!$J$7),"IM+",IF(AND(B178="Acquisitions foncières",'Dépenses prévisionnelles'!$I$5="Ce montant dépasse le seuil de 10% du montant total des dépenses"),"AC",IF(AND(B178="Investissements immatériels",$I$7="Le montant des dépenses a été ajusté pours respecter le seuil de 20%"),"IM",""))))</f>
        <v/>
      </c>
      <c r="H178" s="38">
        <f>IF(OR(B178="Investissements matériels",AND(B178="Acquisitions foncières",'Dépenses prévisionnelles'!$I$5="seuil respecté"),AND(B178="Investissements immatériels",'Dépenses prévisionnelles'!$I$7="seuil respecté"),AND(B178="Acquisitions foncières",'Dépenses prévisionnelles'!$I$5="Ce montant dépasse le seuil de 10% du montant total des dépenses",C178&lt;'Dépenses prévisionnelles'!$J$5),AND(B178="Investissements immatériels",'Dépenses prévisionnelles'!$I$7="Le montant des dépenses a été ajusté pours respecter le seuil de 20%",'Répartition des financements'!C178&lt;'Dépenses prévisionnelles'!J171)),'Répartition des financements'!C178,IF('Répartition des financements'!B178="Acquisitions foncières",'Dépenses prévisionnelles'!$J$5,IF(B178="Investissements immatériels",'Dépenses prévisionnelles'!$J$7,0)))</f>
        <v>0</v>
      </c>
      <c r="I178" s="38">
        <f t="shared" si="2"/>
        <v>0</v>
      </c>
    </row>
    <row r="179" spans="1:9" x14ac:dyDescent="0.25">
      <c r="A179" s="37" t="str">
        <f>IF('Dépenses prévisionnelles'!A179="","",'Dépenses prévisionnelles'!A179)</f>
        <v/>
      </c>
      <c r="B179" s="37" t="str">
        <f>IF('Dépenses prévisionnelles'!B179="","",'Dépenses prévisionnelles'!B179)</f>
        <v/>
      </c>
      <c r="C179" s="38">
        <f>'Dépenses prévisionnelles'!D179</f>
        <v>0</v>
      </c>
      <c r="D179" s="39"/>
      <c r="E179" s="40">
        <v>0.6</v>
      </c>
      <c r="F179" s="41" t="str">
        <f>IF(B179="Acquisitions foncières",SUMIF($B$14:B179,"Acquisitions foncières",$C$14:C179),IF(B179="Investissements immatériels",SUMIF($B$14:B179,"Investissements immatériels",$C$14:C179),""))</f>
        <v/>
      </c>
      <c r="G179" s="41" t="str">
        <f>IF(AND(B179="Acquisitions foncières",F179&gt;'Dépenses prévisionnelles'!$J$5),"AC+",IF(AND(B179="Investissements immatériels",F179&gt;'Dépenses prévisionnelles'!$J$7),"IM+",IF(AND(B179="Acquisitions foncières",'Dépenses prévisionnelles'!$I$5="Ce montant dépasse le seuil de 10% du montant total des dépenses"),"AC",IF(AND(B179="Investissements immatériels",$I$7="Le montant des dépenses a été ajusté pours respecter le seuil de 20%"),"IM",""))))</f>
        <v/>
      </c>
      <c r="H179" s="38">
        <f>IF(OR(B179="Investissements matériels",AND(B179="Acquisitions foncières",'Dépenses prévisionnelles'!$I$5="seuil respecté"),AND(B179="Investissements immatériels",'Dépenses prévisionnelles'!$I$7="seuil respecté"),AND(B179="Acquisitions foncières",'Dépenses prévisionnelles'!$I$5="Ce montant dépasse le seuil de 10% du montant total des dépenses",C179&lt;'Dépenses prévisionnelles'!$J$5),AND(B179="Investissements immatériels",'Dépenses prévisionnelles'!$I$7="Le montant des dépenses a été ajusté pours respecter le seuil de 20%",'Répartition des financements'!C179&lt;'Dépenses prévisionnelles'!J172)),'Répartition des financements'!C179,IF('Répartition des financements'!B179="Acquisitions foncières",'Dépenses prévisionnelles'!$J$5,IF(B179="Investissements immatériels",'Dépenses prévisionnelles'!$J$7,0)))</f>
        <v>0</v>
      </c>
      <c r="I179" s="38">
        <f t="shared" si="2"/>
        <v>0</v>
      </c>
    </row>
    <row r="180" spans="1:9" x14ac:dyDescent="0.25">
      <c r="A180" s="37" t="str">
        <f>IF('Dépenses prévisionnelles'!A180="","",'Dépenses prévisionnelles'!A180)</f>
        <v/>
      </c>
      <c r="B180" s="37" t="str">
        <f>IF('Dépenses prévisionnelles'!B180="","",'Dépenses prévisionnelles'!B180)</f>
        <v/>
      </c>
      <c r="C180" s="38">
        <f>'Dépenses prévisionnelles'!D180</f>
        <v>0</v>
      </c>
      <c r="D180" s="39"/>
      <c r="E180" s="40">
        <v>0.6</v>
      </c>
      <c r="F180" s="41" t="str">
        <f>IF(B180="Acquisitions foncières",SUMIF($B$14:B180,"Acquisitions foncières",$C$14:C180),IF(B180="Investissements immatériels",SUMIF($B$14:B180,"Investissements immatériels",$C$14:C180),""))</f>
        <v/>
      </c>
      <c r="G180" s="41" t="str">
        <f>IF(AND(B180="Acquisitions foncières",F180&gt;'Dépenses prévisionnelles'!$J$5),"AC+",IF(AND(B180="Investissements immatériels",F180&gt;'Dépenses prévisionnelles'!$J$7),"IM+",IF(AND(B180="Acquisitions foncières",'Dépenses prévisionnelles'!$I$5="Ce montant dépasse le seuil de 10% du montant total des dépenses"),"AC",IF(AND(B180="Investissements immatériels",$I$7="Le montant des dépenses a été ajusté pours respecter le seuil de 20%"),"IM",""))))</f>
        <v/>
      </c>
      <c r="H180" s="38">
        <f>IF(OR(B180="Investissements matériels",AND(B180="Acquisitions foncières",'Dépenses prévisionnelles'!$I$5="seuil respecté"),AND(B180="Investissements immatériels",'Dépenses prévisionnelles'!$I$7="seuil respecté"),AND(B180="Acquisitions foncières",'Dépenses prévisionnelles'!$I$5="Ce montant dépasse le seuil de 10% du montant total des dépenses",C180&lt;'Dépenses prévisionnelles'!$J$5),AND(B180="Investissements immatériels",'Dépenses prévisionnelles'!$I$7="Le montant des dépenses a été ajusté pours respecter le seuil de 20%",'Répartition des financements'!C180&lt;'Dépenses prévisionnelles'!J173)),'Répartition des financements'!C180,IF('Répartition des financements'!B180="Acquisitions foncières",'Dépenses prévisionnelles'!$J$5,IF(B180="Investissements immatériels",'Dépenses prévisionnelles'!$J$7,0)))</f>
        <v>0</v>
      </c>
      <c r="I180" s="38">
        <f t="shared" si="2"/>
        <v>0</v>
      </c>
    </row>
    <row r="181" spans="1:9" x14ac:dyDescent="0.25">
      <c r="A181" s="37" t="str">
        <f>IF('Dépenses prévisionnelles'!A181="","",'Dépenses prévisionnelles'!A181)</f>
        <v/>
      </c>
      <c r="B181" s="37" t="str">
        <f>IF('Dépenses prévisionnelles'!B181="","",'Dépenses prévisionnelles'!B181)</f>
        <v/>
      </c>
      <c r="C181" s="38">
        <f>'Dépenses prévisionnelles'!D181</f>
        <v>0</v>
      </c>
      <c r="D181" s="39"/>
      <c r="E181" s="40">
        <v>0.6</v>
      </c>
      <c r="F181" s="41" t="str">
        <f>IF(B181="Acquisitions foncières",SUMIF($B$14:B181,"Acquisitions foncières",$C$14:C181),IF(B181="Investissements immatériels",SUMIF($B$14:B181,"Investissements immatériels",$C$14:C181),""))</f>
        <v/>
      </c>
      <c r="G181" s="41" t="str">
        <f>IF(AND(B181="Acquisitions foncières",F181&gt;'Dépenses prévisionnelles'!$J$5),"AC+",IF(AND(B181="Investissements immatériels",F181&gt;'Dépenses prévisionnelles'!$J$7),"IM+",IF(AND(B181="Acquisitions foncières",'Dépenses prévisionnelles'!$I$5="Ce montant dépasse le seuil de 10% du montant total des dépenses"),"AC",IF(AND(B181="Investissements immatériels",$I$7="Le montant des dépenses a été ajusté pours respecter le seuil de 20%"),"IM",""))))</f>
        <v/>
      </c>
      <c r="H181" s="38">
        <f>IF(OR(B181="Investissements matériels",AND(B181="Acquisitions foncières",'Dépenses prévisionnelles'!$I$5="seuil respecté"),AND(B181="Investissements immatériels",'Dépenses prévisionnelles'!$I$7="seuil respecté"),AND(B181="Acquisitions foncières",'Dépenses prévisionnelles'!$I$5="Ce montant dépasse le seuil de 10% du montant total des dépenses",C181&lt;'Dépenses prévisionnelles'!$J$5),AND(B181="Investissements immatériels",'Dépenses prévisionnelles'!$I$7="Le montant des dépenses a été ajusté pours respecter le seuil de 20%",'Répartition des financements'!C181&lt;'Dépenses prévisionnelles'!J174)),'Répartition des financements'!C181,IF('Répartition des financements'!B181="Acquisitions foncières",'Dépenses prévisionnelles'!$J$5,IF(B181="Investissements immatériels",'Dépenses prévisionnelles'!$J$7,0)))</f>
        <v>0</v>
      </c>
      <c r="I181" s="38">
        <f t="shared" si="2"/>
        <v>0</v>
      </c>
    </row>
    <row r="182" spans="1:9" x14ac:dyDescent="0.25">
      <c r="A182" s="37" t="str">
        <f>IF('Dépenses prévisionnelles'!A182="","",'Dépenses prévisionnelles'!A182)</f>
        <v/>
      </c>
      <c r="B182" s="37" t="str">
        <f>IF('Dépenses prévisionnelles'!B182="","",'Dépenses prévisionnelles'!B182)</f>
        <v/>
      </c>
      <c r="C182" s="38">
        <f>'Dépenses prévisionnelles'!D182</f>
        <v>0</v>
      </c>
      <c r="D182" s="39"/>
      <c r="E182" s="40">
        <v>0.6</v>
      </c>
      <c r="F182" s="41" t="str">
        <f>IF(B182="Acquisitions foncières",SUMIF($B$14:B182,"Acquisitions foncières",$C$14:C182),IF(B182="Investissements immatériels",SUMIF($B$14:B182,"Investissements immatériels",$C$14:C182),""))</f>
        <v/>
      </c>
      <c r="G182" s="41" t="str">
        <f>IF(AND(B182="Acquisitions foncières",F182&gt;'Dépenses prévisionnelles'!$J$5),"AC+",IF(AND(B182="Investissements immatériels",F182&gt;'Dépenses prévisionnelles'!$J$7),"IM+",IF(AND(B182="Acquisitions foncières",'Dépenses prévisionnelles'!$I$5="Ce montant dépasse le seuil de 10% du montant total des dépenses"),"AC",IF(AND(B182="Investissements immatériels",$I$7="Le montant des dépenses a été ajusté pours respecter le seuil de 20%"),"IM",""))))</f>
        <v/>
      </c>
      <c r="H182" s="38">
        <f>IF(OR(B182="Investissements matériels",AND(B182="Acquisitions foncières",'Dépenses prévisionnelles'!$I$5="seuil respecté"),AND(B182="Investissements immatériels",'Dépenses prévisionnelles'!$I$7="seuil respecté"),AND(B182="Acquisitions foncières",'Dépenses prévisionnelles'!$I$5="Ce montant dépasse le seuil de 10% du montant total des dépenses",C182&lt;'Dépenses prévisionnelles'!$J$5),AND(B182="Investissements immatériels",'Dépenses prévisionnelles'!$I$7="Le montant des dépenses a été ajusté pours respecter le seuil de 20%",'Répartition des financements'!C182&lt;'Dépenses prévisionnelles'!J175)),'Répartition des financements'!C182,IF('Répartition des financements'!B182="Acquisitions foncières",'Dépenses prévisionnelles'!$J$5,IF(B182="Investissements immatériels",'Dépenses prévisionnelles'!$J$7,0)))</f>
        <v>0</v>
      </c>
      <c r="I182" s="38">
        <f t="shared" si="2"/>
        <v>0</v>
      </c>
    </row>
    <row r="183" spans="1:9" x14ac:dyDescent="0.25">
      <c r="A183" s="37" t="str">
        <f>IF('Dépenses prévisionnelles'!A183="","",'Dépenses prévisionnelles'!A183)</f>
        <v/>
      </c>
      <c r="B183" s="37" t="str">
        <f>IF('Dépenses prévisionnelles'!B183="","",'Dépenses prévisionnelles'!B183)</f>
        <v/>
      </c>
      <c r="C183" s="38">
        <f>'Dépenses prévisionnelles'!D183</f>
        <v>0</v>
      </c>
      <c r="D183" s="39"/>
      <c r="E183" s="40">
        <v>0.6</v>
      </c>
      <c r="F183" s="41" t="str">
        <f>IF(B183="Acquisitions foncières",SUMIF($B$14:B183,"Acquisitions foncières",$C$14:C183),IF(B183="Investissements immatériels",SUMIF($B$14:B183,"Investissements immatériels",$C$14:C183),""))</f>
        <v/>
      </c>
      <c r="G183" s="41" t="str">
        <f>IF(AND(B183="Acquisitions foncières",F183&gt;'Dépenses prévisionnelles'!$J$5),"AC+",IF(AND(B183="Investissements immatériels",F183&gt;'Dépenses prévisionnelles'!$J$7),"IM+",IF(AND(B183="Acquisitions foncières",'Dépenses prévisionnelles'!$I$5="Ce montant dépasse le seuil de 10% du montant total des dépenses"),"AC",IF(AND(B183="Investissements immatériels",$I$7="Le montant des dépenses a été ajusté pours respecter le seuil de 20%"),"IM",""))))</f>
        <v/>
      </c>
      <c r="H183" s="38">
        <f>IF(OR(B183="Investissements matériels",AND(B183="Acquisitions foncières",'Dépenses prévisionnelles'!$I$5="seuil respecté"),AND(B183="Investissements immatériels",'Dépenses prévisionnelles'!$I$7="seuil respecté"),AND(B183="Acquisitions foncières",'Dépenses prévisionnelles'!$I$5="Ce montant dépasse le seuil de 10% du montant total des dépenses",C183&lt;'Dépenses prévisionnelles'!$J$5),AND(B183="Investissements immatériels",'Dépenses prévisionnelles'!$I$7="Le montant des dépenses a été ajusté pours respecter le seuil de 20%",'Répartition des financements'!C183&lt;'Dépenses prévisionnelles'!J176)),'Répartition des financements'!C183,IF('Répartition des financements'!B183="Acquisitions foncières",'Dépenses prévisionnelles'!$J$5,IF(B183="Investissements immatériels",'Dépenses prévisionnelles'!$J$7,0)))</f>
        <v>0</v>
      </c>
      <c r="I183" s="38">
        <f t="shared" si="2"/>
        <v>0</v>
      </c>
    </row>
    <row r="184" spans="1:9" x14ac:dyDescent="0.25">
      <c r="A184" s="37" t="str">
        <f>IF('Dépenses prévisionnelles'!A184="","",'Dépenses prévisionnelles'!A184)</f>
        <v/>
      </c>
      <c r="B184" s="37" t="str">
        <f>IF('Dépenses prévisionnelles'!B184="","",'Dépenses prévisionnelles'!B184)</f>
        <v/>
      </c>
      <c r="C184" s="38">
        <f>'Dépenses prévisionnelles'!D184</f>
        <v>0</v>
      </c>
      <c r="D184" s="39"/>
      <c r="E184" s="40">
        <v>0.6</v>
      </c>
      <c r="F184" s="41" t="str">
        <f>IF(B184="Acquisitions foncières",SUMIF($B$14:B184,"Acquisitions foncières",$C$14:C184),IF(B184="Investissements immatériels",SUMIF($B$14:B184,"Investissements immatériels",$C$14:C184),""))</f>
        <v/>
      </c>
      <c r="G184" s="41" t="str">
        <f>IF(AND(B184="Acquisitions foncières",F184&gt;'Dépenses prévisionnelles'!$J$5),"AC+",IF(AND(B184="Investissements immatériels",F184&gt;'Dépenses prévisionnelles'!$J$7),"IM+",IF(AND(B184="Acquisitions foncières",'Dépenses prévisionnelles'!$I$5="Ce montant dépasse le seuil de 10% du montant total des dépenses"),"AC",IF(AND(B184="Investissements immatériels",$I$7="Le montant des dépenses a été ajusté pours respecter le seuil de 20%"),"IM",""))))</f>
        <v/>
      </c>
      <c r="H184" s="38">
        <f>IF(OR(B184="Investissements matériels",AND(B184="Acquisitions foncières",'Dépenses prévisionnelles'!$I$5="seuil respecté"),AND(B184="Investissements immatériels",'Dépenses prévisionnelles'!$I$7="seuil respecté"),AND(B184="Acquisitions foncières",'Dépenses prévisionnelles'!$I$5="Ce montant dépasse le seuil de 10% du montant total des dépenses",C184&lt;'Dépenses prévisionnelles'!$J$5),AND(B184="Investissements immatériels",'Dépenses prévisionnelles'!$I$7="Le montant des dépenses a été ajusté pours respecter le seuil de 20%",'Répartition des financements'!C184&lt;'Dépenses prévisionnelles'!J177)),'Répartition des financements'!C184,IF('Répartition des financements'!B184="Acquisitions foncières",'Dépenses prévisionnelles'!$J$5,IF(B184="Investissements immatériels",'Dépenses prévisionnelles'!$J$7,0)))</f>
        <v>0</v>
      </c>
      <c r="I184" s="38">
        <f t="shared" si="2"/>
        <v>0</v>
      </c>
    </row>
    <row r="185" spans="1:9" x14ac:dyDescent="0.25">
      <c r="A185" s="37" t="str">
        <f>IF('Dépenses prévisionnelles'!A185="","",'Dépenses prévisionnelles'!A185)</f>
        <v/>
      </c>
      <c r="B185" s="37" t="str">
        <f>IF('Dépenses prévisionnelles'!B185="","",'Dépenses prévisionnelles'!B185)</f>
        <v/>
      </c>
      <c r="C185" s="38">
        <f>'Dépenses prévisionnelles'!D185</f>
        <v>0</v>
      </c>
      <c r="D185" s="39"/>
      <c r="E185" s="40">
        <v>0.6</v>
      </c>
      <c r="F185" s="41" t="str">
        <f>IF(B185="Acquisitions foncières",SUMIF($B$14:B185,"Acquisitions foncières",$C$14:C185),IF(B185="Investissements immatériels",SUMIF($B$14:B185,"Investissements immatériels",$C$14:C185),""))</f>
        <v/>
      </c>
      <c r="G185" s="41" t="str">
        <f>IF(AND(B185="Acquisitions foncières",F185&gt;'Dépenses prévisionnelles'!$J$5),"AC+",IF(AND(B185="Investissements immatériels",F185&gt;'Dépenses prévisionnelles'!$J$7),"IM+",IF(AND(B185="Acquisitions foncières",'Dépenses prévisionnelles'!$I$5="Ce montant dépasse le seuil de 10% du montant total des dépenses"),"AC",IF(AND(B185="Investissements immatériels",$I$7="Le montant des dépenses a été ajusté pours respecter le seuil de 20%"),"IM",""))))</f>
        <v/>
      </c>
      <c r="H185" s="38">
        <f>IF(OR(B185="Investissements matériels",AND(B185="Acquisitions foncières",'Dépenses prévisionnelles'!$I$5="seuil respecté"),AND(B185="Investissements immatériels",'Dépenses prévisionnelles'!$I$7="seuil respecté"),AND(B185="Acquisitions foncières",'Dépenses prévisionnelles'!$I$5="Ce montant dépasse le seuil de 10% du montant total des dépenses",C185&lt;'Dépenses prévisionnelles'!$J$5),AND(B185="Investissements immatériels",'Dépenses prévisionnelles'!$I$7="Le montant des dépenses a été ajusté pours respecter le seuil de 20%",'Répartition des financements'!C185&lt;'Dépenses prévisionnelles'!J178)),'Répartition des financements'!C185,IF('Répartition des financements'!B185="Acquisitions foncières",'Dépenses prévisionnelles'!$J$5,IF(B185="Investissements immatériels",'Dépenses prévisionnelles'!$J$7,0)))</f>
        <v>0</v>
      </c>
      <c r="I185" s="38">
        <f t="shared" si="2"/>
        <v>0</v>
      </c>
    </row>
    <row r="186" spans="1:9" x14ac:dyDescent="0.25">
      <c r="A186" s="37" t="str">
        <f>IF('Dépenses prévisionnelles'!A186="","",'Dépenses prévisionnelles'!A186)</f>
        <v/>
      </c>
      <c r="B186" s="37" t="str">
        <f>IF('Dépenses prévisionnelles'!B186="","",'Dépenses prévisionnelles'!B186)</f>
        <v/>
      </c>
      <c r="C186" s="38">
        <f>'Dépenses prévisionnelles'!D186</f>
        <v>0</v>
      </c>
      <c r="D186" s="39"/>
      <c r="E186" s="40">
        <v>0.6</v>
      </c>
      <c r="F186" s="41" t="str">
        <f>IF(B186="Acquisitions foncières",SUMIF($B$14:B186,"Acquisitions foncières",$C$14:C186),IF(B186="Investissements immatériels",SUMIF($B$14:B186,"Investissements immatériels",$C$14:C186),""))</f>
        <v/>
      </c>
      <c r="G186" s="41" t="str">
        <f>IF(AND(B186="Acquisitions foncières",F186&gt;'Dépenses prévisionnelles'!$J$5),"AC+",IF(AND(B186="Investissements immatériels",F186&gt;'Dépenses prévisionnelles'!$J$7),"IM+",IF(AND(B186="Acquisitions foncières",'Dépenses prévisionnelles'!$I$5="Ce montant dépasse le seuil de 10% du montant total des dépenses"),"AC",IF(AND(B186="Investissements immatériels",$I$7="Le montant des dépenses a été ajusté pours respecter le seuil de 20%"),"IM",""))))</f>
        <v/>
      </c>
      <c r="H186" s="38">
        <f>IF(OR(B186="Investissements matériels",AND(B186="Acquisitions foncières",'Dépenses prévisionnelles'!$I$5="seuil respecté"),AND(B186="Investissements immatériels",'Dépenses prévisionnelles'!$I$7="seuil respecté"),AND(B186="Acquisitions foncières",'Dépenses prévisionnelles'!$I$5="Ce montant dépasse le seuil de 10% du montant total des dépenses",C186&lt;'Dépenses prévisionnelles'!$J$5),AND(B186="Investissements immatériels",'Dépenses prévisionnelles'!$I$7="Le montant des dépenses a été ajusté pours respecter le seuil de 20%",'Répartition des financements'!C186&lt;'Dépenses prévisionnelles'!J179)),'Répartition des financements'!C186,IF('Répartition des financements'!B186="Acquisitions foncières",'Dépenses prévisionnelles'!$J$5,IF(B186="Investissements immatériels",'Dépenses prévisionnelles'!$J$7,0)))</f>
        <v>0</v>
      </c>
      <c r="I186" s="38">
        <f t="shared" si="2"/>
        <v>0</v>
      </c>
    </row>
    <row r="187" spans="1:9" x14ac:dyDescent="0.25">
      <c r="A187" s="37" t="str">
        <f>IF('Dépenses prévisionnelles'!A187="","",'Dépenses prévisionnelles'!A187)</f>
        <v/>
      </c>
      <c r="B187" s="37" t="str">
        <f>IF('Dépenses prévisionnelles'!B187="","",'Dépenses prévisionnelles'!B187)</f>
        <v/>
      </c>
      <c r="C187" s="38">
        <f>'Dépenses prévisionnelles'!D187</f>
        <v>0</v>
      </c>
      <c r="D187" s="39"/>
      <c r="E187" s="40">
        <v>0.6</v>
      </c>
      <c r="F187" s="41" t="str">
        <f>IF(B187="Acquisitions foncières",SUMIF($B$14:B187,"Acquisitions foncières",$C$14:C187),IF(B187="Investissements immatériels",SUMIF($B$14:B187,"Investissements immatériels",$C$14:C187),""))</f>
        <v/>
      </c>
      <c r="G187" s="41" t="str">
        <f>IF(AND(B187="Acquisitions foncières",F187&gt;'Dépenses prévisionnelles'!$J$5),"AC+",IF(AND(B187="Investissements immatériels",F187&gt;'Dépenses prévisionnelles'!$J$7),"IM+",IF(AND(B187="Acquisitions foncières",'Dépenses prévisionnelles'!$I$5="Ce montant dépasse le seuil de 10% du montant total des dépenses"),"AC",IF(AND(B187="Investissements immatériels",$I$7="Le montant des dépenses a été ajusté pours respecter le seuil de 20%"),"IM",""))))</f>
        <v/>
      </c>
      <c r="H187" s="38">
        <f>IF(OR(B187="Investissements matériels",AND(B187="Acquisitions foncières",'Dépenses prévisionnelles'!$I$5="seuil respecté"),AND(B187="Investissements immatériels",'Dépenses prévisionnelles'!$I$7="seuil respecté"),AND(B187="Acquisitions foncières",'Dépenses prévisionnelles'!$I$5="Ce montant dépasse le seuil de 10% du montant total des dépenses",C187&lt;'Dépenses prévisionnelles'!$J$5),AND(B187="Investissements immatériels",'Dépenses prévisionnelles'!$I$7="Le montant des dépenses a été ajusté pours respecter le seuil de 20%",'Répartition des financements'!C187&lt;'Dépenses prévisionnelles'!J180)),'Répartition des financements'!C187,IF('Répartition des financements'!B187="Acquisitions foncières",'Dépenses prévisionnelles'!$J$5,IF(B187="Investissements immatériels",'Dépenses prévisionnelles'!$J$7,0)))</f>
        <v>0</v>
      </c>
      <c r="I187" s="38">
        <f t="shared" si="2"/>
        <v>0</v>
      </c>
    </row>
    <row r="188" spans="1:9" x14ac:dyDescent="0.25">
      <c r="A188" s="37" t="str">
        <f>IF('Dépenses prévisionnelles'!A188="","",'Dépenses prévisionnelles'!A188)</f>
        <v/>
      </c>
      <c r="B188" s="37" t="str">
        <f>IF('Dépenses prévisionnelles'!B188="","",'Dépenses prévisionnelles'!B188)</f>
        <v/>
      </c>
      <c r="C188" s="38">
        <f>'Dépenses prévisionnelles'!D188</f>
        <v>0</v>
      </c>
      <c r="D188" s="39"/>
      <c r="E188" s="40">
        <v>0.6</v>
      </c>
      <c r="F188" s="41" t="str">
        <f>IF(B188="Acquisitions foncières",SUMIF($B$14:B188,"Acquisitions foncières",$C$14:C188),IF(B188="Investissements immatériels",SUMIF($B$14:B188,"Investissements immatériels",$C$14:C188),""))</f>
        <v/>
      </c>
      <c r="G188" s="41" t="str">
        <f>IF(AND(B188="Acquisitions foncières",F188&gt;'Dépenses prévisionnelles'!$J$5),"AC+",IF(AND(B188="Investissements immatériels",F188&gt;'Dépenses prévisionnelles'!$J$7),"IM+",IF(AND(B188="Acquisitions foncières",'Dépenses prévisionnelles'!$I$5="Ce montant dépasse le seuil de 10% du montant total des dépenses"),"AC",IF(AND(B188="Investissements immatériels",$I$7="Le montant des dépenses a été ajusté pours respecter le seuil de 20%"),"IM",""))))</f>
        <v/>
      </c>
      <c r="H188" s="38">
        <f>IF(OR(B188="Investissements matériels",AND(B188="Acquisitions foncières",'Dépenses prévisionnelles'!$I$5="seuil respecté"),AND(B188="Investissements immatériels",'Dépenses prévisionnelles'!$I$7="seuil respecté"),AND(B188="Acquisitions foncières",'Dépenses prévisionnelles'!$I$5="Ce montant dépasse le seuil de 10% du montant total des dépenses",C188&lt;'Dépenses prévisionnelles'!$J$5),AND(B188="Investissements immatériels",'Dépenses prévisionnelles'!$I$7="Le montant des dépenses a été ajusté pours respecter le seuil de 20%",'Répartition des financements'!C188&lt;'Dépenses prévisionnelles'!J181)),'Répartition des financements'!C188,IF('Répartition des financements'!B188="Acquisitions foncières",'Dépenses prévisionnelles'!$J$5,IF(B188="Investissements immatériels",'Dépenses prévisionnelles'!$J$7,0)))</f>
        <v>0</v>
      </c>
      <c r="I188" s="38">
        <f t="shared" si="2"/>
        <v>0</v>
      </c>
    </row>
    <row r="189" spans="1:9" x14ac:dyDescent="0.25">
      <c r="A189" s="37" t="str">
        <f>IF('Dépenses prévisionnelles'!A189="","",'Dépenses prévisionnelles'!A189)</f>
        <v/>
      </c>
      <c r="B189" s="37" t="str">
        <f>IF('Dépenses prévisionnelles'!B189="","",'Dépenses prévisionnelles'!B189)</f>
        <v/>
      </c>
      <c r="C189" s="38">
        <f>'Dépenses prévisionnelles'!D189</f>
        <v>0</v>
      </c>
      <c r="D189" s="39"/>
      <c r="E189" s="40">
        <v>0.6</v>
      </c>
      <c r="F189" s="41" t="str">
        <f>IF(B189="Acquisitions foncières",SUMIF($B$14:B189,"Acquisitions foncières",$C$14:C189),IF(B189="Investissements immatériels",SUMIF($B$14:B189,"Investissements immatériels",$C$14:C189),""))</f>
        <v/>
      </c>
      <c r="G189" s="41" t="str">
        <f>IF(AND(B189="Acquisitions foncières",F189&gt;'Dépenses prévisionnelles'!$J$5),"AC+",IF(AND(B189="Investissements immatériels",F189&gt;'Dépenses prévisionnelles'!$J$7),"IM+",IF(AND(B189="Acquisitions foncières",'Dépenses prévisionnelles'!$I$5="Ce montant dépasse le seuil de 10% du montant total des dépenses"),"AC",IF(AND(B189="Investissements immatériels",$I$7="Le montant des dépenses a été ajusté pours respecter le seuil de 20%"),"IM",""))))</f>
        <v/>
      </c>
      <c r="H189" s="38">
        <f>IF(OR(B189="Investissements matériels",AND(B189="Acquisitions foncières",'Dépenses prévisionnelles'!$I$5="seuil respecté"),AND(B189="Investissements immatériels",'Dépenses prévisionnelles'!$I$7="seuil respecté"),AND(B189="Acquisitions foncières",'Dépenses prévisionnelles'!$I$5="Ce montant dépasse le seuil de 10% du montant total des dépenses",C189&lt;'Dépenses prévisionnelles'!$J$5),AND(B189="Investissements immatériels",'Dépenses prévisionnelles'!$I$7="Le montant des dépenses a été ajusté pours respecter le seuil de 20%",'Répartition des financements'!C189&lt;'Dépenses prévisionnelles'!J182)),'Répartition des financements'!C189,IF('Répartition des financements'!B189="Acquisitions foncières",'Dépenses prévisionnelles'!$J$5,IF(B189="Investissements immatériels",'Dépenses prévisionnelles'!$J$7,0)))</f>
        <v>0</v>
      </c>
      <c r="I189" s="38">
        <f t="shared" si="2"/>
        <v>0</v>
      </c>
    </row>
    <row r="190" spans="1:9" x14ac:dyDescent="0.25">
      <c r="A190" s="37" t="str">
        <f>IF('Dépenses prévisionnelles'!A190="","",'Dépenses prévisionnelles'!A190)</f>
        <v/>
      </c>
      <c r="B190" s="37" t="str">
        <f>IF('Dépenses prévisionnelles'!B190="","",'Dépenses prévisionnelles'!B190)</f>
        <v/>
      </c>
      <c r="C190" s="38">
        <f>'Dépenses prévisionnelles'!D190</f>
        <v>0</v>
      </c>
      <c r="D190" s="39"/>
      <c r="E190" s="40">
        <v>0.6</v>
      </c>
      <c r="F190" s="41" t="str">
        <f>IF(B190="Acquisitions foncières",SUMIF($B$14:B190,"Acquisitions foncières",$C$14:C190),IF(B190="Investissements immatériels",SUMIF($B$14:B190,"Investissements immatériels",$C$14:C190),""))</f>
        <v/>
      </c>
      <c r="G190" s="41" t="str">
        <f>IF(AND(B190="Acquisitions foncières",F190&gt;'Dépenses prévisionnelles'!$J$5),"AC+",IF(AND(B190="Investissements immatériels",F190&gt;'Dépenses prévisionnelles'!$J$7),"IM+",IF(AND(B190="Acquisitions foncières",'Dépenses prévisionnelles'!$I$5="Ce montant dépasse le seuil de 10% du montant total des dépenses"),"AC",IF(AND(B190="Investissements immatériels",$I$7="Le montant des dépenses a été ajusté pours respecter le seuil de 20%"),"IM",""))))</f>
        <v/>
      </c>
      <c r="H190" s="38">
        <f>IF(OR(B190="Investissements matériels",AND(B190="Acquisitions foncières",'Dépenses prévisionnelles'!$I$5="seuil respecté"),AND(B190="Investissements immatériels",'Dépenses prévisionnelles'!$I$7="seuil respecté"),AND(B190="Acquisitions foncières",'Dépenses prévisionnelles'!$I$5="Ce montant dépasse le seuil de 10% du montant total des dépenses",C190&lt;'Dépenses prévisionnelles'!$J$5),AND(B190="Investissements immatériels",'Dépenses prévisionnelles'!$I$7="Le montant des dépenses a été ajusté pours respecter le seuil de 20%",'Répartition des financements'!C190&lt;'Dépenses prévisionnelles'!J183)),'Répartition des financements'!C190,IF('Répartition des financements'!B190="Acquisitions foncières",'Dépenses prévisionnelles'!$J$5,IF(B190="Investissements immatériels",'Dépenses prévisionnelles'!$J$7,0)))</f>
        <v>0</v>
      </c>
      <c r="I190" s="38">
        <f t="shared" si="2"/>
        <v>0</v>
      </c>
    </row>
    <row r="191" spans="1:9" x14ac:dyDescent="0.25">
      <c r="A191" s="37" t="str">
        <f>IF('Dépenses prévisionnelles'!A191="","",'Dépenses prévisionnelles'!A191)</f>
        <v/>
      </c>
      <c r="B191" s="37" t="str">
        <f>IF('Dépenses prévisionnelles'!B191="","",'Dépenses prévisionnelles'!B191)</f>
        <v/>
      </c>
      <c r="C191" s="38">
        <f>'Dépenses prévisionnelles'!D191</f>
        <v>0</v>
      </c>
      <c r="D191" s="39"/>
      <c r="E191" s="40">
        <v>0.6</v>
      </c>
      <c r="F191" s="41" t="str">
        <f>IF(B191="Acquisitions foncières",SUMIF($B$14:B191,"Acquisitions foncières",$C$14:C191),IF(B191="Investissements immatériels",SUMIF($B$14:B191,"Investissements immatériels",$C$14:C191),""))</f>
        <v/>
      </c>
      <c r="G191" s="41" t="str">
        <f>IF(AND(B191="Acquisitions foncières",F191&gt;'Dépenses prévisionnelles'!$J$5),"AC+",IF(AND(B191="Investissements immatériels",F191&gt;'Dépenses prévisionnelles'!$J$7),"IM+",IF(AND(B191="Acquisitions foncières",'Dépenses prévisionnelles'!$I$5="Ce montant dépasse le seuil de 10% du montant total des dépenses"),"AC",IF(AND(B191="Investissements immatériels",$I$7="Le montant des dépenses a été ajusté pours respecter le seuil de 20%"),"IM",""))))</f>
        <v/>
      </c>
      <c r="H191" s="38">
        <f>IF(OR(B191="Investissements matériels",AND(B191="Acquisitions foncières",'Dépenses prévisionnelles'!$I$5="seuil respecté"),AND(B191="Investissements immatériels",'Dépenses prévisionnelles'!$I$7="seuil respecté"),AND(B191="Acquisitions foncières",'Dépenses prévisionnelles'!$I$5="Ce montant dépasse le seuil de 10% du montant total des dépenses",C191&lt;'Dépenses prévisionnelles'!$J$5),AND(B191="Investissements immatériels",'Dépenses prévisionnelles'!$I$7="Le montant des dépenses a été ajusté pours respecter le seuil de 20%",'Répartition des financements'!C191&lt;'Dépenses prévisionnelles'!J184)),'Répartition des financements'!C191,IF('Répartition des financements'!B191="Acquisitions foncières",'Dépenses prévisionnelles'!$J$5,IF(B191="Investissements immatériels",'Dépenses prévisionnelles'!$J$7,0)))</f>
        <v>0</v>
      </c>
      <c r="I191" s="38">
        <f t="shared" si="2"/>
        <v>0</v>
      </c>
    </row>
    <row r="192" spans="1:9" x14ac:dyDescent="0.25">
      <c r="A192" s="37" t="str">
        <f>IF('Dépenses prévisionnelles'!A192="","",'Dépenses prévisionnelles'!A192)</f>
        <v/>
      </c>
      <c r="B192" s="37" t="str">
        <f>IF('Dépenses prévisionnelles'!B192="","",'Dépenses prévisionnelles'!B192)</f>
        <v/>
      </c>
      <c r="C192" s="38">
        <f>'Dépenses prévisionnelles'!D192</f>
        <v>0</v>
      </c>
      <c r="D192" s="39"/>
      <c r="E192" s="40">
        <v>0.6</v>
      </c>
      <c r="F192" s="41" t="str">
        <f>IF(B192="Acquisitions foncières",SUMIF($B$14:B192,"Acquisitions foncières",$C$14:C192),IF(B192="Investissements immatériels",SUMIF($B$14:B192,"Investissements immatériels",$C$14:C192),""))</f>
        <v/>
      </c>
      <c r="G192" s="41" t="str">
        <f>IF(AND(B192="Acquisitions foncières",F192&gt;'Dépenses prévisionnelles'!$J$5),"AC+",IF(AND(B192="Investissements immatériels",F192&gt;'Dépenses prévisionnelles'!$J$7),"IM+",IF(AND(B192="Acquisitions foncières",'Dépenses prévisionnelles'!$I$5="Ce montant dépasse le seuil de 10% du montant total des dépenses"),"AC",IF(AND(B192="Investissements immatériels",$I$7="Le montant des dépenses a été ajusté pours respecter le seuil de 20%"),"IM",""))))</f>
        <v/>
      </c>
      <c r="H192" s="38">
        <f>IF(OR(B192="Investissements matériels",AND(B192="Acquisitions foncières",'Dépenses prévisionnelles'!$I$5="seuil respecté"),AND(B192="Investissements immatériels",'Dépenses prévisionnelles'!$I$7="seuil respecté"),AND(B192="Acquisitions foncières",'Dépenses prévisionnelles'!$I$5="Ce montant dépasse le seuil de 10% du montant total des dépenses",C192&lt;'Dépenses prévisionnelles'!$J$5),AND(B192="Investissements immatériels",'Dépenses prévisionnelles'!$I$7="Le montant des dépenses a été ajusté pours respecter le seuil de 20%",'Répartition des financements'!C192&lt;'Dépenses prévisionnelles'!J185)),'Répartition des financements'!C192,IF('Répartition des financements'!B192="Acquisitions foncières",'Dépenses prévisionnelles'!$J$5,IF(B192="Investissements immatériels",'Dépenses prévisionnelles'!$J$7,0)))</f>
        <v>0</v>
      </c>
      <c r="I192" s="38">
        <f t="shared" si="2"/>
        <v>0</v>
      </c>
    </row>
    <row r="193" spans="1:9" x14ac:dyDescent="0.25">
      <c r="A193" s="37" t="str">
        <f>IF('Dépenses prévisionnelles'!A193="","",'Dépenses prévisionnelles'!A193)</f>
        <v/>
      </c>
      <c r="B193" s="37" t="str">
        <f>IF('Dépenses prévisionnelles'!B193="","",'Dépenses prévisionnelles'!B193)</f>
        <v/>
      </c>
      <c r="C193" s="38">
        <f>'Dépenses prévisionnelles'!D193</f>
        <v>0</v>
      </c>
      <c r="D193" s="39"/>
      <c r="E193" s="40">
        <v>0.6</v>
      </c>
      <c r="F193" s="41" t="str">
        <f>IF(B193="Acquisitions foncières",SUMIF($B$14:B193,"Acquisitions foncières",$C$14:C193),IF(B193="Investissements immatériels",SUMIF($B$14:B193,"Investissements immatériels",$C$14:C193),""))</f>
        <v/>
      </c>
      <c r="G193" s="41" t="str">
        <f>IF(AND(B193="Acquisitions foncières",F193&gt;'Dépenses prévisionnelles'!$J$5),"AC+",IF(AND(B193="Investissements immatériels",F193&gt;'Dépenses prévisionnelles'!$J$7),"IM+",IF(AND(B193="Acquisitions foncières",'Dépenses prévisionnelles'!$I$5="Ce montant dépasse le seuil de 10% du montant total des dépenses"),"AC",IF(AND(B193="Investissements immatériels",$I$7="Le montant des dépenses a été ajusté pours respecter le seuil de 20%"),"IM",""))))</f>
        <v/>
      </c>
      <c r="H193" s="38">
        <f>IF(OR(B193="Investissements matériels",AND(B193="Acquisitions foncières",'Dépenses prévisionnelles'!$I$5="seuil respecté"),AND(B193="Investissements immatériels",'Dépenses prévisionnelles'!$I$7="seuil respecté"),AND(B193="Acquisitions foncières",'Dépenses prévisionnelles'!$I$5="Ce montant dépasse le seuil de 10% du montant total des dépenses",C193&lt;'Dépenses prévisionnelles'!$J$5),AND(B193="Investissements immatériels",'Dépenses prévisionnelles'!$I$7="Le montant des dépenses a été ajusté pours respecter le seuil de 20%",'Répartition des financements'!C193&lt;'Dépenses prévisionnelles'!J186)),'Répartition des financements'!C193,IF('Répartition des financements'!B193="Acquisitions foncières",'Dépenses prévisionnelles'!$J$5,IF(B193="Investissements immatériels",'Dépenses prévisionnelles'!$J$7,0)))</f>
        <v>0</v>
      </c>
      <c r="I193" s="38">
        <f t="shared" si="2"/>
        <v>0</v>
      </c>
    </row>
    <row r="194" spans="1:9" x14ac:dyDescent="0.25">
      <c r="A194" s="37" t="str">
        <f>IF('Dépenses prévisionnelles'!A194="","",'Dépenses prévisionnelles'!A194)</f>
        <v/>
      </c>
      <c r="B194" s="37" t="str">
        <f>IF('Dépenses prévisionnelles'!B194="","",'Dépenses prévisionnelles'!B194)</f>
        <v/>
      </c>
      <c r="C194" s="38">
        <f>'Dépenses prévisionnelles'!D194</f>
        <v>0</v>
      </c>
      <c r="D194" s="39"/>
      <c r="E194" s="40">
        <v>0.6</v>
      </c>
      <c r="F194" s="41" t="str">
        <f>IF(B194="Acquisitions foncières",SUMIF($B$14:B194,"Acquisitions foncières",$C$14:C194),IF(B194="Investissements immatériels",SUMIF($B$14:B194,"Investissements immatériels",$C$14:C194),""))</f>
        <v/>
      </c>
      <c r="G194" s="41" t="str">
        <f>IF(AND(B194="Acquisitions foncières",F194&gt;'Dépenses prévisionnelles'!$J$5),"AC+",IF(AND(B194="Investissements immatériels",F194&gt;'Dépenses prévisionnelles'!$J$7),"IM+",IF(AND(B194="Acquisitions foncières",'Dépenses prévisionnelles'!$I$5="Ce montant dépasse le seuil de 10% du montant total des dépenses"),"AC",IF(AND(B194="Investissements immatériels",$I$7="Le montant des dépenses a été ajusté pours respecter le seuil de 20%"),"IM",""))))</f>
        <v/>
      </c>
      <c r="H194" s="38">
        <f>IF(OR(B194="Investissements matériels",AND(B194="Acquisitions foncières",'Dépenses prévisionnelles'!$I$5="seuil respecté"),AND(B194="Investissements immatériels",'Dépenses prévisionnelles'!$I$7="seuil respecté"),AND(B194="Acquisitions foncières",'Dépenses prévisionnelles'!$I$5="Ce montant dépasse le seuil de 10% du montant total des dépenses",C194&lt;'Dépenses prévisionnelles'!$J$5),AND(B194="Investissements immatériels",'Dépenses prévisionnelles'!$I$7="Le montant des dépenses a été ajusté pours respecter le seuil de 20%",'Répartition des financements'!C194&lt;'Dépenses prévisionnelles'!J187)),'Répartition des financements'!C194,IF('Répartition des financements'!B194="Acquisitions foncières",'Dépenses prévisionnelles'!$J$5,IF(B194="Investissements immatériels",'Dépenses prévisionnelles'!$J$7,0)))</f>
        <v>0</v>
      </c>
      <c r="I194" s="38">
        <f t="shared" si="2"/>
        <v>0</v>
      </c>
    </row>
    <row r="195" spans="1:9" x14ac:dyDescent="0.25">
      <c r="A195" s="37" t="str">
        <f>IF('Dépenses prévisionnelles'!A195="","",'Dépenses prévisionnelles'!A195)</f>
        <v/>
      </c>
      <c r="B195" s="37" t="str">
        <f>IF('Dépenses prévisionnelles'!B195="","",'Dépenses prévisionnelles'!B195)</f>
        <v/>
      </c>
      <c r="C195" s="38">
        <f>'Dépenses prévisionnelles'!D195</f>
        <v>0</v>
      </c>
      <c r="D195" s="39"/>
      <c r="E195" s="40">
        <v>0.6</v>
      </c>
      <c r="F195" s="41" t="str">
        <f>IF(B195="Acquisitions foncières",SUMIF($B$14:B195,"Acquisitions foncières",$C$14:C195),IF(B195="Investissements immatériels",SUMIF($B$14:B195,"Investissements immatériels",$C$14:C195),""))</f>
        <v/>
      </c>
      <c r="G195" s="41" t="str">
        <f>IF(AND(B195="Acquisitions foncières",F195&gt;'Dépenses prévisionnelles'!$J$5),"AC+",IF(AND(B195="Investissements immatériels",F195&gt;'Dépenses prévisionnelles'!$J$7),"IM+",IF(AND(B195="Acquisitions foncières",'Dépenses prévisionnelles'!$I$5="Ce montant dépasse le seuil de 10% du montant total des dépenses"),"AC",IF(AND(B195="Investissements immatériels",$I$7="Le montant des dépenses a été ajusté pours respecter le seuil de 20%"),"IM",""))))</f>
        <v/>
      </c>
      <c r="H195" s="38">
        <f>IF(OR(B195="Investissements matériels",AND(B195="Acquisitions foncières",'Dépenses prévisionnelles'!$I$5="seuil respecté"),AND(B195="Investissements immatériels",'Dépenses prévisionnelles'!$I$7="seuil respecté"),AND(B195="Acquisitions foncières",'Dépenses prévisionnelles'!$I$5="Ce montant dépasse le seuil de 10% du montant total des dépenses",C195&lt;'Dépenses prévisionnelles'!$J$5),AND(B195="Investissements immatériels",'Dépenses prévisionnelles'!$I$7="Le montant des dépenses a été ajusté pours respecter le seuil de 20%",'Répartition des financements'!C195&lt;'Dépenses prévisionnelles'!J188)),'Répartition des financements'!C195,IF('Répartition des financements'!B195="Acquisitions foncières",'Dépenses prévisionnelles'!$J$5,IF(B195="Investissements immatériels",'Dépenses prévisionnelles'!$J$7,0)))</f>
        <v>0</v>
      </c>
      <c r="I195" s="38">
        <f t="shared" si="2"/>
        <v>0</v>
      </c>
    </row>
    <row r="196" spans="1:9" x14ac:dyDescent="0.25">
      <c r="A196" s="37" t="str">
        <f>IF('Dépenses prévisionnelles'!A196="","",'Dépenses prévisionnelles'!A196)</f>
        <v/>
      </c>
      <c r="B196" s="37" t="str">
        <f>IF('Dépenses prévisionnelles'!B196="","",'Dépenses prévisionnelles'!B196)</f>
        <v/>
      </c>
      <c r="C196" s="38">
        <f>'Dépenses prévisionnelles'!D196</f>
        <v>0</v>
      </c>
      <c r="D196" s="39"/>
      <c r="E196" s="40">
        <v>0.6</v>
      </c>
      <c r="F196" s="41" t="str">
        <f>IF(B196="Acquisitions foncières",SUMIF($B$14:B196,"Acquisitions foncières",$C$14:C196),IF(B196="Investissements immatériels",SUMIF($B$14:B196,"Investissements immatériels",$C$14:C196),""))</f>
        <v/>
      </c>
      <c r="G196" s="41" t="str">
        <f>IF(AND(B196="Acquisitions foncières",F196&gt;'Dépenses prévisionnelles'!$J$5),"AC+",IF(AND(B196="Investissements immatériels",F196&gt;'Dépenses prévisionnelles'!$J$7),"IM+",IF(AND(B196="Acquisitions foncières",'Dépenses prévisionnelles'!$I$5="Ce montant dépasse le seuil de 10% du montant total des dépenses"),"AC",IF(AND(B196="Investissements immatériels",$I$7="Le montant des dépenses a été ajusté pours respecter le seuil de 20%"),"IM",""))))</f>
        <v/>
      </c>
      <c r="H196" s="38">
        <f>IF(OR(B196="Investissements matériels",AND(B196="Acquisitions foncières",'Dépenses prévisionnelles'!$I$5="seuil respecté"),AND(B196="Investissements immatériels",'Dépenses prévisionnelles'!$I$7="seuil respecté"),AND(B196="Acquisitions foncières",'Dépenses prévisionnelles'!$I$5="Ce montant dépasse le seuil de 10% du montant total des dépenses",C196&lt;'Dépenses prévisionnelles'!$J$5),AND(B196="Investissements immatériels",'Dépenses prévisionnelles'!$I$7="Le montant des dépenses a été ajusté pours respecter le seuil de 20%",'Répartition des financements'!C196&lt;'Dépenses prévisionnelles'!J189)),'Répartition des financements'!C196,IF('Répartition des financements'!B196="Acquisitions foncières",'Dépenses prévisionnelles'!$J$5,IF(B196="Investissements immatériels",'Dépenses prévisionnelles'!$J$7,0)))</f>
        <v>0</v>
      </c>
      <c r="I196" s="38">
        <f t="shared" si="2"/>
        <v>0</v>
      </c>
    </row>
    <row r="197" spans="1:9" x14ac:dyDescent="0.25">
      <c r="A197" s="37" t="str">
        <f>IF('Dépenses prévisionnelles'!A197="","",'Dépenses prévisionnelles'!A197)</f>
        <v/>
      </c>
      <c r="B197" s="37" t="str">
        <f>IF('Dépenses prévisionnelles'!B197="","",'Dépenses prévisionnelles'!B197)</f>
        <v/>
      </c>
      <c r="C197" s="38">
        <f>'Dépenses prévisionnelles'!D197</f>
        <v>0</v>
      </c>
      <c r="D197" s="39"/>
      <c r="E197" s="40">
        <v>0.6</v>
      </c>
      <c r="F197" s="41" t="str">
        <f>IF(B197="Acquisitions foncières",SUMIF($B$14:B197,"Acquisitions foncières",$C$14:C197),IF(B197="Investissements immatériels",SUMIF($B$14:B197,"Investissements immatériels",$C$14:C197),""))</f>
        <v/>
      </c>
      <c r="G197" s="41" t="str">
        <f>IF(AND(B197="Acquisitions foncières",F197&gt;'Dépenses prévisionnelles'!$J$5),"AC+",IF(AND(B197="Investissements immatériels",F197&gt;'Dépenses prévisionnelles'!$J$7),"IM+",IF(AND(B197="Acquisitions foncières",'Dépenses prévisionnelles'!$I$5="Ce montant dépasse le seuil de 10% du montant total des dépenses"),"AC",IF(AND(B197="Investissements immatériels",$I$7="Le montant des dépenses a été ajusté pours respecter le seuil de 20%"),"IM",""))))</f>
        <v/>
      </c>
      <c r="H197" s="38">
        <f>IF(OR(B197="Investissements matériels",AND(B197="Acquisitions foncières",'Dépenses prévisionnelles'!$I$5="seuil respecté"),AND(B197="Investissements immatériels",'Dépenses prévisionnelles'!$I$7="seuil respecté"),AND(B197="Acquisitions foncières",'Dépenses prévisionnelles'!$I$5="Ce montant dépasse le seuil de 10% du montant total des dépenses",C197&lt;'Dépenses prévisionnelles'!$J$5),AND(B197="Investissements immatériels",'Dépenses prévisionnelles'!$I$7="Le montant des dépenses a été ajusté pours respecter le seuil de 20%",'Répartition des financements'!C197&lt;'Dépenses prévisionnelles'!J190)),'Répartition des financements'!C197,IF('Répartition des financements'!B197="Acquisitions foncières",'Dépenses prévisionnelles'!$J$5,IF(B197="Investissements immatériels",'Dépenses prévisionnelles'!$J$7,0)))</f>
        <v>0</v>
      </c>
      <c r="I197" s="38">
        <f t="shared" si="2"/>
        <v>0</v>
      </c>
    </row>
    <row r="198" spans="1:9" x14ac:dyDescent="0.25">
      <c r="A198" s="37" t="str">
        <f>IF('Dépenses prévisionnelles'!A198="","",'Dépenses prévisionnelles'!A198)</f>
        <v/>
      </c>
      <c r="B198" s="37" t="str">
        <f>IF('Dépenses prévisionnelles'!B198="","",'Dépenses prévisionnelles'!B198)</f>
        <v/>
      </c>
      <c r="C198" s="38">
        <f>'Dépenses prévisionnelles'!D198</f>
        <v>0</v>
      </c>
      <c r="D198" s="39"/>
      <c r="E198" s="40">
        <v>0.6</v>
      </c>
      <c r="F198" s="41" t="str">
        <f>IF(B198="Acquisitions foncières",SUMIF($B$14:B198,"Acquisitions foncières",$C$14:C198),IF(B198="Investissements immatériels",SUMIF($B$14:B198,"Investissements immatériels",$C$14:C198),""))</f>
        <v/>
      </c>
      <c r="G198" s="41" t="str">
        <f>IF(AND(B198="Acquisitions foncières",F198&gt;'Dépenses prévisionnelles'!$J$5),"AC+",IF(AND(B198="Investissements immatériels",F198&gt;'Dépenses prévisionnelles'!$J$7),"IM+",IF(AND(B198="Acquisitions foncières",'Dépenses prévisionnelles'!$I$5="Ce montant dépasse le seuil de 10% du montant total des dépenses"),"AC",IF(AND(B198="Investissements immatériels",$I$7="Le montant des dépenses a été ajusté pours respecter le seuil de 20%"),"IM",""))))</f>
        <v/>
      </c>
      <c r="H198" s="38">
        <f>IF(OR(B198="Investissements matériels",AND(B198="Acquisitions foncières",'Dépenses prévisionnelles'!$I$5="seuil respecté"),AND(B198="Investissements immatériels",'Dépenses prévisionnelles'!$I$7="seuil respecté"),AND(B198="Acquisitions foncières",'Dépenses prévisionnelles'!$I$5="Ce montant dépasse le seuil de 10% du montant total des dépenses",C198&lt;'Dépenses prévisionnelles'!$J$5),AND(B198="Investissements immatériels",'Dépenses prévisionnelles'!$I$7="Le montant des dépenses a été ajusté pours respecter le seuil de 20%",'Répartition des financements'!C198&lt;'Dépenses prévisionnelles'!J191)),'Répartition des financements'!C198,IF('Répartition des financements'!B198="Acquisitions foncières",'Dépenses prévisionnelles'!$J$5,IF(B198="Investissements immatériels",'Dépenses prévisionnelles'!$J$7,0)))</f>
        <v>0</v>
      </c>
      <c r="I198" s="38">
        <f t="shared" si="2"/>
        <v>0</v>
      </c>
    </row>
    <row r="199" spans="1:9" x14ac:dyDescent="0.25">
      <c r="A199" s="37" t="str">
        <f>IF('Dépenses prévisionnelles'!A199="","",'Dépenses prévisionnelles'!A199)</f>
        <v/>
      </c>
      <c r="B199" s="37" t="str">
        <f>IF('Dépenses prévisionnelles'!B199="","",'Dépenses prévisionnelles'!B199)</f>
        <v/>
      </c>
      <c r="C199" s="38">
        <f>'Dépenses prévisionnelles'!D199</f>
        <v>0</v>
      </c>
      <c r="D199" s="39"/>
      <c r="E199" s="40">
        <v>0.6</v>
      </c>
      <c r="F199" s="41" t="str">
        <f>IF(B199="Acquisitions foncières",SUMIF($B$14:B199,"Acquisitions foncières",$C$14:C199),IF(B199="Investissements immatériels",SUMIF($B$14:B199,"Investissements immatériels",$C$14:C199),""))</f>
        <v/>
      </c>
      <c r="G199" s="41" t="str">
        <f>IF(AND(B199="Acquisitions foncières",F199&gt;'Dépenses prévisionnelles'!$J$5),"AC+",IF(AND(B199="Investissements immatériels",F199&gt;'Dépenses prévisionnelles'!$J$7),"IM+",IF(AND(B199="Acquisitions foncières",'Dépenses prévisionnelles'!$I$5="Ce montant dépasse le seuil de 10% du montant total des dépenses"),"AC",IF(AND(B199="Investissements immatériels",$I$7="Le montant des dépenses a été ajusté pours respecter le seuil de 20%"),"IM",""))))</f>
        <v/>
      </c>
      <c r="H199" s="38">
        <f>IF(OR(B199="Investissements matériels",AND(B199="Acquisitions foncières",'Dépenses prévisionnelles'!$I$5="seuil respecté"),AND(B199="Investissements immatériels",'Dépenses prévisionnelles'!$I$7="seuil respecté"),AND(B199="Acquisitions foncières",'Dépenses prévisionnelles'!$I$5="Ce montant dépasse le seuil de 10% du montant total des dépenses",C199&lt;'Dépenses prévisionnelles'!$J$5),AND(B199="Investissements immatériels",'Dépenses prévisionnelles'!$I$7="Le montant des dépenses a été ajusté pours respecter le seuil de 20%",'Répartition des financements'!C199&lt;'Dépenses prévisionnelles'!J192)),'Répartition des financements'!C199,IF('Répartition des financements'!B199="Acquisitions foncières",'Dépenses prévisionnelles'!$J$5,IF(B199="Investissements immatériels",'Dépenses prévisionnelles'!$J$7,0)))</f>
        <v>0</v>
      </c>
      <c r="I199" s="38">
        <f t="shared" si="2"/>
        <v>0</v>
      </c>
    </row>
    <row r="200" spans="1:9" x14ac:dyDescent="0.25">
      <c r="A200" s="37" t="str">
        <f>IF('Dépenses prévisionnelles'!A200="","",'Dépenses prévisionnelles'!A200)</f>
        <v/>
      </c>
      <c r="B200" s="37" t="str">
        <f>IF('Dépenses prévisionnelles'!B200="","",'Dépenses prévisionnelles'!B200)</f>
        <v/>
      </c>
      <c r="C200" s="38">
        <f>'Dépenses prévisionnelles'!D200</f>
        <v>0</v>
      </c>
      <c r="D200" s="39"/>
      <c r="E200" s="40">
        <v>0.6</v>
      </c>
      <c r="F200" s="41" t="str">
        <f>IF(B200="Acquisitions foncières",SUMIF($B$14:B200,"Acquisitions foncières",$C$14:C200),IF(B200="Investissements immatériels",SUMIF($B$14:B200,"Investissements immatériels",$C$14:C200),""))</f>
        <v/>
      </c>
      <c r="G200" s="41" t="str">
        <f>IF(AND(B200="Acquisitions foncières",F200&gt;'Dépenses prévisionnelles'!$J$5),"AC+",IF(AND(B200="Investissements immatériels",F200&gt;'Dépenses prévisionnelles'!$J$7),"IM+",IF(AND(B200="Acquisitions foncières",'Dépenses prévisionnelles'!$I$5="Ce montant dépasse le seuil de 10% du montant total des dépenses"),"AC",IF(AND(B200="Investissements immatériels",$I$7="Le montant des dépenses a été ajusté pours respecter le seuil de 20%"),"IM",""))))</f>
        <v/>
      </c>
      <c r="H200" s="38">
        <f>IF(OR(B200="Investissements matériels",AND(B200="Acquisitions foncières",'Dépenses prévisionnelles'!$I$5="seuil respecté"),AND(B200="Investissements immatériels",'Dépenses prévisionnelles'!$I$7="seuil respecté"),AND(B200="Acquisitions foncières",'Dépenses prévisionnelles'!$I$5="Ce montant dépasse le seuil de 10% du montant total des dépenses",C200&lt;'Dépenses prévisionnelles'!$J$5),AND(B200="Investissements immatériels",'Dépenses prévisionnelles'!$I$7="Le montant des dépenses a été ajusté pours respecter le seuil de 20%",'Répartition des financements'!C200&lt;'Dépenses prévisionnelles'!J193)),'Répartition des financements'!C200,IF('Répartition des financements'!B200="Acquisitions foncières",'Dépenses prévisionnelles'!$J$5,IF(B200="Investissements immatériels",'Dépenses prévisionnelles'!$J$7,0)))</f>
        <v>0</v>
      </c>
      <c r="I200" s="38">
        <f t="shared" si="2"/>
        <v>0</v>
      </c>
    </row>
    <row r="201" spans="1:9" x14ac:dyDescent="0.25">
      <c r="A201" s="37" t="str">
        <f>IF('Dépenses prévisionnelles'!A201="","",'Dépenses prévisionnelles'!A201)</f>
        <v/>
      </c>
      <c r="B201" s="37" t="str">
        <f>IF('Dépenses prévisionnelles'!B201="","",'Dépenses prévisionnelles'!B201)</f>
        <v/>
      </c>
      <c r="C201" s="38">
        <f>'Dépenses prévisionnelles'!D201</f>
        <v>0</v>
      </c>
      <c r="D201" s="39"/>
      <c r="E201" s="40">
        <v>0.6</v>
      </c>
      <c r="F201" s="41" t="str">
        <f>IF(B201="Acquisitions foncières",SUMIF($B$14:B201,"Acquisitions foncières",$C$14:C201),IF(B201="Investissements immatériels",SUMIF($B$14:B201,"Investissements immatériels",$C$14:C201),""))</f>
        <v/>
      </c>
      <c r="G201" s="41" t="str">
        <f>IF(AND(B201="Acquisitions foncières",F201&gt;'Dépenses prévisionnelles'!$J$5),"AC+",IF(AND(B201="Investissements immatériels",F201&gt;'Dépenses prévisionnelles'!$J$7),"IM+",IF(AND(B201="Acquisitions foncières",'Dépenses prévisionnelles'!$I$5="Ce montant dépasse le seuil de 10% du montant total des dépenses"),"AC",IF(AND(B201="Investissements immatériels",$I$7="Le montant des dépenses a été ajusté pours respecter le seuil de 20%"),"IM",""))))</f>
        <v/>
      </c>
      <c r="H201" s="38">
        <f>IF(OR(B201="Investissements matériels",AND(B201="Acquisitions foncières",'Dépenses prévisionnelles'!$I$5="seuil respecté"),AND(B201="Investissements immatériels",'Dépenses prévisionnelles'!$I$7="seuil respecté"),AND(B201="Acquisitions foncières",'Dépenses prévisionnelles'!$I$5="Ce montant dépasse le seuil de 10% du montant total des dépenses",C201&lt;'Dépenses prévisionnelles'!$J$5),AND(B201="Investissements immatériels",'Dépenses prévisionnelles'!$I$7="Le montant des dépenses a été ajusté pours respecter le seuil de 20%",'Répartition des financements'!C201&lt;'Dépenses prévisionnelles'!J194)),'Répartition des financements'!C201,IF('Répartition des financements'!B201="Acquisitions foncières",'Dépenses prévisionnelles'!$J$5,IF(B201="Investissements immatériels",'Dépenses prévisionnelles'!$J$7,0)))</f>
        <v>0</v>
      </c>
      <c r="I201" s="38">
        <f t="shared" si="2"/>
        <v>0</v>
      </c>
    </row>
    <row r="202" spans="1:9" x14ac:dyDescent="0.25">
      <c r="A202" s="37" t="str">
        <f>IF('Dépenses prévisionnelles'!A202="","",'Dépenses prévisionnelles'!A202)</f>
        <v/>
      </c>
      <c r="B202" s="37" t="str">
        <f>IF('Dépenses prévisionnelles'!B202="","",'Dépenses prévisionnelles'!B202)</f>
        <v/>
      </c>
      <c r="C202" s="38">
        <f>'Dépenses prévisionnelles'!D202</f>
        <v>0</v>
      </c>
      <c r="D202" s="39"/>
      <c r="E202" s="40">
        <v>0.6</v>
      </c>
      <c r="F202" s="41" t="str">
        <f>IF(B202="Acquisitions foncières",SUMIF($B$14:B202,"Acquisitions foncières",$C$14:C202),IF(B202="Investissements immatériels",SUMIF($B$14:B202,"Investissements immatériels",$C$14:C202),""))</f>
        <v/>
      </c>
      <c r="G202" s="41" t="str">
        <f>IF(AND(B202="Acquisitions foncières",F202&gt;'Dépenses prévisionnelles'!$J$5),"AC+",IF(AND(B202="Investissements immatériels",F202&gt;'Dépenses prévisionnelles'!$J$7),"IM+",IF(AND(B202="Acquisitions foncières",'Dépenses prévisionnelles'!$I$5="Ce montant dépasse le seuil de 10% du montant total des dépenses"),"AC",IF(AND(B202="Investissements immatériels",$I$7="Le montant des dépenses a été ajusté pours respecter le seuil de 20%"),"IM",""))))</f>
        <v/>
      </c>
      <c r="H202" s="38">
        <f>IF(OR(B202="Investissements matériels",AND(B202="Acquisitions foncières",'Dépenses prévisionnelles'!$I$5="seuil respecté"),AND(B202="Investissements immatériels",'Dépenses prévisionnelles'!$I$7="seuil respecté"),AND(B202="Acquisitions foncières",'Dépenses prévisionnelles'!$I$5="Ce montant dépasse le seuil de 10% du montant total des dépenses",C202&lt;'Dépenses prévisionnelles'!$J$5),AND(B202="Investissements immatériels",'Dépenses prévisionnelles'!$I$7="Le montant des dépenses a été ajusté pours respecter le seuil de 20%",'Répartition des financements'!C202&lt;'Dépenses prévisionnelles'!J195)),'Répartition des financements'!C202,IF('Répartition des financements'!B202="Acquisitions foncières",'Dépenses prévisionnelles'!$J$5,IF(B202="Investissements immatériels",'Dépenses prévisionnelles'!$J$7,0)))</f>
        <v>0</v>
      </c>
      <c r="I202" s="38">
        <f t="shared" si="2"/>
        <v>0</v>
      </c>
    </row>
    <row r="203" spans="1:9" x14ac:dyDescent="0.25">
      <c r="A203" s="37" t="str">
        <f>IF('Dépenses prévisionnelles'!A203="","",'Dépenses prévisionnelles'!A203)</f>
        <v/>
      </c>
      <c r="B203" s="37" t="str">
        <f>IF('Dépenses prévisionnelles'!B203="","",'Dépenses prévisionnelles'!B203)</f>
        <v/>
      </c>
      <c r="C203" s="38">
        <f>'Dépenses prévisionnelles'!D203</f>
        <v>0</v>
      </c>
      <c r="D203" s="39"/>
      <c r="E203" s="40">
        <v>0.6</v>
      </c>
      <c r="F203" s="41" t="str">
        <f>IF(B203="Acquisitions foncières",SUMIF($B$14:B203,"Acquisitions foncières",$C$14:C203),IF(B203="Investissements immatériels",SUMIF($B$14:B203,"Investissements immatériels",$C$14:C203),""))</f>
        <v/>
      </c>
      <c r="G203" s="41" t="str">
        <f>IF(AND(B203="Acquisitions foncières",F203&gt;'Dépenses prévisionnelles'!$J$5),"AC+",IF(AND(B203="Investissements immatériels",F203&gt;'Dépenses prévisionnelles'!$J$7),"IM+",IF(AND(B203="Acquisitions foncières",'Dépenses prévisionnelles'!$I$5="Ce montant dépasse le seuil de 10% du montant total des dépenses"),"AC",IF(AND(B203="Investissements immatériels",$I$7="Le montant des dépenses a été ajusté pours respecter le seuil de 20%"),"IM",""))))</f>
        <v/>
      </c>
      <c r="H203" s="38">
        <f>IF(OR(B203="Investissements matériels",AND(B203="Acquisitions foncières",'Dépenses prévisionnelles'!$I$5="seuil respecté"),AND(B203="Investissements immatériels",'Dépenses prévisionnelles'!$I$7="seuil respecté"),AND(B203="Acquisitions foncières",'Dépenses prévisionnelles'!$I$5="Ce montant dépasse le seuil de 10% du montant total des dépenses",C203&lt;'Dépenses prévisionnelles'!$J$5),AND(B203="Investissements immatériels",'Dépenses prévisionnelles'!$I$7="Le montant des dépenses a été ajusté pours respecter le seuil de 20%",'Répartition des financements'!C203&lt;'Dépenses prévisionnelles'!J196)),'Répartition des financements'!C203,IF('Répartition des financements'!B203="Acquisitions foncières",'Dépenses prévisionnelles'!$J$5,IF(B203="Investissements immatériels",'Dépenses prévisionnelles'!$J$7,0)))</f>
        <v>0</v>
      </c>
      <c r="I203" s="38">
        <f t="shared" si="2"/>
        <v>0</v>
      </c>
    </row>
    <row r="204" spans="1:9" x14ac:dyDescent="0.25">
      <c r="A204" s="37" t="str">
        <f>IF('Dépenses prévisionnelles'!A204="","",'Dépenses prévisionnelles'!A204)</f>
        <v/>
      </c>
      <c r="B204" s="37" t="str">
        <f>IF('Dépenses prévisionnelles'!B204="","",'Dépenses prévisionnelles'!B204)</f>
        <v/>
      </c>
      <c r="C204" s="38">
        <f>'Dépenses prévisionnelles'!D204</f>
        <v>0</v>
      </c>
      <c r="D204" s="39"/>
      <c r="E204" s="40">
        <v>0.6</v>
      </c>
      <c r="F204" s="41" t="str">
        <f>IF(B204="Acquisitions foncières",SUMIF($B$14:B204,"Acquisitions foncières",$C$14:C204),IF(B204="Investissements immatériels",SUMIF($B$14:B204,"Investissements immatériels",$C$14:C204),""))</f>
        <v/>
      </c>
      <c r="G204" s="41" t="str">
        <f>IF(AND(B204="Acquisitions foncières",F204&gt;'Dépenses prévisionnelles'!$J$5),"AC+",IF(AND(B204="Investissements immatériels",F204&gt;'Dépenses prévisionnelles'!$J$7),"IM+",IF(AND(B204="Acquisitions foncières",'Dépenses prévisionnelles'!$I$5="Ce montant dépasse le seuil de 10% du montant total des dépenses"),"AC",IF(AND(B204="Investissements immatériels",$I$7="Le montant des dépenses a été ajusté pours respecter le seuil de 20%"),"IM",""))))</f>
        <v/>
      </c>
      <c r="H204" s="38">
        <f>IF(OR(B204="Investissements matériels",AND(B204="Acquisitions foncières",'Dépenses prévisionnelles'!$I$5="seuil respecté"),AND(B204="Investissements immatériels",'Dépenses prévisionnelles'!$I$7="seuil respecté"),AND(B204="Acquisitions foncières",'Dépenses prévisionnelles'!$I$5="Ce montant dépasse le seuil de 10% du montant total des dépenses",C204&lt;'Dépenses prévisionnelles'!$J$5),AND(B204="Investissements immatériels",'Dépenses prévisionnelles'!$I$7="Le montant des dépenses a été ajusté pours respecter le seuil de 20%",'Répartition des financements'!C204&lt;'Dépenses prévisionnelles'!J197)),'Répartition des financements'!C204,IF('Répartition des financements'!B204="Acquisitions foncières",'Dépenses prévisionnelles'!$J$5,IF(B204="Investissements immatériels",'Dépenses prévisionnelles'!$J$7,0)))</f>
        <v>0</v>
      </c>
      <c r="I204" s="38">
        <f t="shared" si="2"/>
        <v>0</v>
      </c>
    </row>
    <row r="205" spans="1:9" x14ac:dyDescent="0.25">
      <c r="A205" s="37" t="str">
        <f>IF('Dépenses prévisionnelles'!A205="","",'Dépenses prévisionnelles'!A205)</f>
        <v/>
      </c>
      <c r="B205" s="37" t="str">
        <f>IF('Dépenses prévisionnelles'!B205="","",'Dépenses prévisionnelles'!B205)</f>
        <v/>
      </c>
      <c r="C205" s="38">
        <f>'Dépenses prévisionnelles'!D205</f>
        <v>0</v>
      </c>
      <c r="D205" s="39"/>
      <c r="E205" s="40">
        <v>0.6</v>
      </c>
      <c r="F205" s="41" t="str">
        <f>IF(B205="Acquisitions foncières",SUMIF($B$14:B205,"Acquisitions foncières",$C$14:C205),IF(B205="Investissements immatériels",SUMIF($B$14:B205,"Investissements immatériels",$C$14:C205),""))</f>
        <v/>
      </c>
      <c r="G205" s="41" t="str">
        <f>IF(AND(B205="Acquisitions foncières",F205&gt;'Dépenses prévisionnelles'!$J$5),"AC+",IF(AND(B205="Investissements immatériels",F205&gt;'Dépenses prévisionnelles'!$J$7),"IM+",IF(AND(B205="Acquisitions foncières",'Dépenses prévisionnelles'!$I$5="Ce montant dépasse le seuil de 10% du montant total des dépenses"),"AC",IF(AND(B205="Investissements immatériels",$I$7="Le montant des dépenses a été ajusté pours respecter le seuil de 20%"),"IM",""))))</f>
        <v/>
      </c>
      <c r="H205" s="38">
        <f>IF(OR(B205="Investissements matériels",AND(B205="Acquisitions foncières",'Dépenses prévisionnelles'!$I$5="seuil respecté"),AND(B205="Investissements immatériels",'Dépenses prévisionnelles'!$I$7="seuil respecté"),AND(B205="Acquisitions foncières",'Dépenses prévisionnelles'!$I$5="Ce montant dépasse le seuil de 10% du montant total des dépenses",C205&lt;'Dépenses prévisionnelles'!$J$5),AND(B205="Investissements immatériels",'Dépenses prévisionnelles'!$I$7="Le montant des dépenses a été ajusté pours respecter le seuil de 20%",'Répartition des financements'!C205&lt;'Dépenses prévisionnelles'!J198)),'Répartition des financements'!C205,IF('Répartition des financements'!B205="Acquisitions foncières",'Dépenses prévisionnelles'!$J$5,IF(B205="Investissements immatériels",'Dépenses prévisionnelles'!$J$7,0)))</f>
        <v>0</v>
      </c>
      <c r="I205" s="38">
        <f t="shared" si="2"/>
        <v>0</v>
      </c>
    </row>
    <row r="206" spans="1:9" x14ac:dyDescent="0.25">
      <c r="A206" s="37" t="str">
        <f>IF('Dépenses prévisionnelles'!A206="","",'Dépenses prévisionnelles'!A206)</f>
        <v/>
      </c>
      <c r="B206" s="37" t="str">
        <f>IF('Dépenses prévisionnelles'!B206="","",'Dépenses prévisionnelles'!B206)</f>
        <v/>
      </c>
      <c r="C206" s="38">
        <f>'Dépenses prévisionnelles'!D206</f>
        <v>0</v>
      </c>
      <c r="D206" s="39"/>
      <c r="E206" s="40">
        <v>0.6</v>
      </c>
      <c r="F206" s="41" t="str">
        <f>IF(B206="Acquisitions foncières",SUMIF($B$14:B206,"Acquisitions foncières",$C$14:C206),IF(B206="Investissements immatériels",SUMIF($B$14:B206,"Investissements immatériels",$C$14:C206),""))</f>
        <v/>
      </c>
      <c r="G206" s="41" t="str">
        <f>IF(AND(B206="Acquisitions foncières",F206&gt;'Dépenses prévisionnelles'!$J$5),"AC+",IF(AND(B206="Investissements immatériels",F206&gt;'Dépenses prévisionnelles'!$J$7),"IM+",IF(AND(B206="Acquisitions foncières",'Dépenses prévisionnelles'!$I$5="Ce montant dépasse le seuil de 10% du montant total des dépenses"),"AC",IF(AND(B206="Investissements immatériels",$I$7="Le montant des dépenses a été ajusté pours respecter le seuil de 20%"),"IM",""))))</f>
        <v/>
      </c>
      <c r="H206" s="38">
        <f>IF(OR(B206="Investissements matériels",AND(B206="Acquisitions foncières",'Dépenses prévisionnelles'!$I$5="seuil respecté"),AND(B206="Investissements immatériels",'Dépenses prévisionnelles'!$I$7="seuil respecté"),AND(B206="Acquisitions foncières",'Dépenses prévisionnelles'!$I$5="Ce montant dépasse le seuil de 10% du montant total des dépenses",C206&lt;'Dépenses prévisionnelles'!$J$5),AND(B206="Investissements immatériels",'Dépenses prévisionnelles'!$I$7="Le montant des dépenses a été ajusté pours respecter le seuil de 20%",'Répartition des financements'!C206&lt;'Dépenses prévisionnelles'!J199)),'Répartition des financements'!C206,IF('Répartition des financements'!B206="Acquisitions foncières",'Dépenses prévisionnelles'!$J$5,IF(B206="Investissements immatériels",'Dépenses prévisionnelles'!$J$7,0)))</f>
        <v>0</v>
      </c>
      <c r="I206" s="38">
        <f t="shared" ref="I206:I260" si="3">H206*E206</f>
        <v>0</v>
      </c>
    </row>
    <row r="207" spans="1:9" x14ac:dyDescent="0.25">
      <c r="A207" s="37" t="str">
        <f>IF('Dépenses prévisionnelles'!A207="","",'Dépenses prévisionnelles'!A207)</f>
        <v/>
      </c>
      <c r="B207" s="37" t="str">
        <f>IF('Dépenses prévisionnelles'!B207="","",'Dépenses prévisionnelles'!B207)</f>
        <v/>
      </c>
      <c r="C207" s="38">
        <f>'Dépenses prévisionnelles'!D207</f>
        <v>0</v>
      </c>
      <c r="D207" s="39"/>
      <c r="E207" s="40">
        <v>0.6</v>
      </c>
      <c r="F207" s="41" t="str">
        <f>IF(B207="Acquisitions foncières",SUMIF($B$14:B207,"Acquisitions foncières",$C$14:C207),IF(B207="Investissements immatériels",SUMIF($B$14:B207,"Investissements immatériels",$C$14:C207),""))</f>
        <v/>
      </c>
      <c r="G207" s="41" t="str">
        <f>IF(AND(B207="Acquisitions foncières",F207&gt;'Dépenses prévisionnelles'!$J$5),"AC+",IF(AND(B207="Investissements immatériels",F207&gt;'Dépenses prévisionnelles'!$J$7),"IM+",IF(AND(B207="Acquisitions foncières",'Dépenses prévisionnelles'!$I$5="Ce montant dépasse le seuil de 10% du montant total des dépenses"),"AC",IF(AND(B207="Investissements immatériels",$I$7="Le montant des dépenses a été ajusté pours respecter le seuil de 20%"),"IM",""))))</f>
        <v/>
      </c>
      <c r="H207" s="38">
        <f>IF(OR(B207="Investissements matériels",AND(B207="Acquisitions foncières",'Dépenses prévisionnelles'!$I$5="seuil respecté"),AND(B207="Investissements immatériels",'Dépenses prévisionnelles'!$I$7="seuil respecté"),AND(B207="Acquisitions foncières",'Dépenses prévisionnelles'!$I$5="Ce montant dépasse le seuil de 10% du montant total des dépenses",C207&lt;'Dépenses prévisionnelles'!$J$5),AND(B207="Investissements immatériels",'Dépenses prévisionnelles'!$I$7="Le montant des dépenses a été ajusté pours respecter le seuil de 20%",'Répartition des financements'!C207&lt;'Dépenses prévisionnelles'!J200)),'Répartition des financements'!C207,IF('Répartition des financements'!B207="Acquisitions foncières",'Dépenses prévisionnelles'!$J$5,IF(B207="Investissements immatériels",'Dépenses prévisionnelles'!$J$7,0)))</f>
        <v>0</v>
      </c>
      <c r="I207" s="38">
        <f t="shared" si="3"/>
        <v>0</v>
      </c>
    </row>
    <row r="208" spans="1:9" x14ac:dyDescent="0.25">
      <c r="A208" s="37" t="str">
        <f>IF('Dépenses prévisionnelles'!A208="","",'Dépenses prévisionnelles'!A208)</f>
        <v/>
      </c>
      <c r="B208" s="37" t="str">
        <f>IF('Dépenses prévisionnelles'!B208="","",'Dépenses prévisionnelles'!B208)</f>
        <v/>
      </c>
      <c r="C208" s="38">
        <f>'Dépenses prévisionnelles'!D208</f>
        <v>0</v>
      </c>
      <c r="D208" s="39"/>
      <c r="E208" s="40">
        <v>0.6</v>
      </c>
      <c r="F208" s="41" t="str">
        <f>IF(B208="Acquisitions foncières",SUMIF($B$14:B208,"Acquisitions foncières",$C$14:C208),IF(B208="Investissements immatériels",SUMIF($B$14:B208,"Investissements immatériels",$C$14:C208),""))</f>
        <v/>
      </c>
      <c r="G208" s="41" t="str">
        <f>IF(AND(B208="Acquisitions foncières",F208&gt;'Dépenses prévisionnelles'!$J$5),"AC+",IF(AND(B208="Investissements immatériels",F208&gt;'Dépenses prévisionnelles'!$J$7),"IM+",IF(AND(B208="Acquisitions foncières",'Dépenses prévisionnelles'!$I$5="Ce montant dépasse le seuil de 10% du montant total des dépenses"),"AC",IF(AND(B208="Investissements immatériels",$I$7="Le montant des dépenses a été ajusté pours respecter le seuil de 20%"),"IM",""))))</f>
        <v/>
      </c>
      <c r="H208" s="38">
        <f>IF(OR(B208="Investissements matériels",AND(B208="Acquisitions foncières",'Dépenses prévisionnelles'!$I$5="seuil respecté"),AND(B208="Investissements immatériels",'Dépenses prévisionnelles'!$I$7="seuil respecté"),AND(B208="Acquisitions foncières",'Dépenses prévisionnelles'!$I$5="Ce montant dépasse le seuil de 10% du montant total des dépenses",C208&lt;'Dépenses prévisionnelles'!$J$5),AND(B208="Investissements immatériels",'Dépenses prévisionnelles'!$I$7="Le montant des dépenses a été ajusté pours respecter le seuil de 20%",'Répartition des financements'!C208&lt;'Dépenses prévisionnelles'!J201)),'Répartition des financements'!C208,IF('Répartition des financements'!B208="Acquisitions foncières",'Dépenses prévisionnelles'!$J$5,IF(B208="Investissements immatériels",'Dépenses prévisionnelles'!$J$7,0)))</f>
        <v>0</v>
      </c>
      <c r="I208" s="38">
        <f t="shared" si="3"/>
        <v>0</v>
      </c>
    </row>
    <row r="209" spans="1:9" x14ac:dyDescent="0.25">
      <c r="A209" s="37" t="str">
        <f>IF('Dépenses prévisionnelles'!A209="","",'Dépenses prévisionnelles'!A209)</f>
        <v/>
      </c>
      <c r="B209" s="37" t="str">
        <f>IF('Dépenses prévisionnelles'!B209="","",'Dépenses prévisionnelles'!B209)</f>
        <v/>
      </c>
      <c r="C209" s="38">
        <f>'Dépenses prévisionnelles'!D209</f>
        <v>0</v>
      </c>
      <c r="D209" s="39"/>
      <c r="E209" s="40">
        <v>0.6</v>
      </c>
      <c r="F209" s="41" t="str">
        <f>IF(B209="Acquisitions foncières",SUMIF($B$14:B209,"Acquisitions foncières",$C$14:C209),IF(B209="Investissements immatériels",SUMIF($B$14:B209,"Investissements immatériels",$C$14:C209),""))</f>
        <v/>
      </c>
      <c r="G209" s="41" t="str">
        <f>IF(AND(B209="Acquisitions foncières",F209&gt;'Dépenses prévisionnelles'!$J$5),"AC+",IF(AND(B209="Investissements immatériels",F209&gt;'Dépenses prévisionnelles'!$J$7),"IM+",IF(AND(B209="Acquisitions foncières",'Dépenses prévisionnelles'!$I$5="Ce montant dépasse le seuil de 10% du montant total des dépenses"),"AC",IF(AND(B209="Investissements immatériels",$I$7="Le montant des dépenses a été ajusté pours respecter le seuil de 20%"),"IM",""))))</f>
        <v/>
      </c>
      <c r="H209" s="38">
        <f>IF(OR(B209="Investissements matériels",AND(B209="Acquisitions foncières",'Dépenses prévisionnelles'!$I$5="seuil respecté"),AND(B209="Investissements immatériels",'Dépenses prévisionnelles'!$I$7="seuil respecté"),AND(B209="Acquisitions foncières",'Dépenses prévisionnelles'!$I$5="Ce montant dépasse le seuil de 10% du montant total des dépenses",C209&lt;'Dépenses prévisionnelles'!$J$5),AND(B209="Investissements immatériels",'Dépenses prévisionnelles'!$I$7="Le montant des dépenses a été ajusté pours respecter le seuil de 20%",'Répartition des financements'!C209&lt;'Dépenses prévisionnelles'!J202)),'Répartition des financements'!C209,IF('Répartition des financements'!B209="Acquisitions foncières",'Dépenses prévisionnelles'!$J$5,IF(B209="Investissements immatériels",'Dépenses prévisionnelles'!$J$7,0)))</f>
        <v>0</v>
      </c>
      <c r="I209" s="38">
        <f t="shared" si="3"/>
        <v>0</v>
      </c>
    </row>
    <row r="210" spans="1:9" x14ac:dyDescent="0.25">
      <c r="A210" s="37" t="str">
        <f>IF('Dépenses prévisionnelles'!A210="","",'Dépenses prévisionnelles'!A210)</f>
        <v/>
      </c>
      <c r="B210" s="37" t="str">
        <f>IF('Dépenses prévisionnelles'!B210="","",'Dépenses prévisionnelles'!B210)</f>
        <v/>
      </c>
      <c r="C210" s="38">
        <f>'Dépenses prévisionnelles'!D210</f>
        <v>0</v>
      </c>
      <c r="D210" s="39"/>
      <c r="E210" s="40">
        <v>0.6</v>
      </c>
      <c r="F210" s="41" t="str">
        <f>IF(B210="Acquisitions foncières",SUMIF($B$14:B210,"Acquisitions foncières",$C$14:C210),IF(B210="Investissements immatériels",SUMIF($B$14:B210,"Investissements immatériels",$C$14:C210),""))</f>
        <v/>
      </c>
      <c r="G210" s="41" t="str">
        <f>IF(AND(B210="Acquisitions foncières",F210&gt;'Dépenses prévisionnelles'!$J$5),"AC+",IF(AND(B210="Investissements immatériels",F210&gt;'Dépenses prévisionnelles'!$J$7),"IM+",IF(AND(B210="Acquisitions foncières",'Dépenses prévisionnelles'!$I$5="Ce montant dépasse le seuil de 10% du montant total des dépenses"),"AC",IF(AND(B210="Investissements immatériels",$I$7="Le montant des dépenses a été ajusté pours respecter le seuil de 20%"),"IM",""))))</f>
        <v/>
      </c>
      <c r="H210" s="38">
        <f>IF(OR(B210="Investissements matériels",AND(B210="Acquisitions foncières",'Dépenses prévisionnelles'!$I$5="seuil respecté"),AND(B210="Investissements immatériels",'Dépenses prévisionnelles'!$I$7="seuil respecté"),AND(B210="Acquisitions foncières",'Dépenses prévisionnelles'!$I$5="Ce montant dépasse le seuil de 10% du montant total des dépenses",C210&lt;'Dépenses prévisionnelles'!$J$5),AND(B210="Investissements immatériels",'Dépenses prévisionnelles'!$I$7="Le montant des dépenses a été ajusté pours respecter le seuil de 20%",'Répartition des financements'!C210&lt;'Dépenses prévisionnelles'!J203)),'Répartition des financements'!C210,IF('Répartition des financements'!B210="Acquisitions foncières",'Dépenses prévisionnelles'!$J$5,IF(B210="Investissements immatériels",'Dépenses prévisionnelles'!$J$7,0)))</f>
        <v>0</v>
      </c>
      <c r="I210" s="38">
        <f t="shared" si="3"/>
        <v>0</v>
      </c>
    </row>
    <row r="211" spans="1:9" x14ac:dyDescent="0.25">
      <c r="A211" s="37" t="str">
        <f>IF('Dépenses prévisionnelles'!A211="","",'Dépenses prévisionnelles'!A211)</f>
        <v/>
      </c>
      <c r="B211" s="37" t="str">
        <f>IF('Dépenses prévisionnelles'!B211="","",'Dépenses prévisionnelles'!B211)</f>
        <v/>
      </c>
      <c r="C211" s="38">
        <f>'Dépenses prévisionnelles'!D211</f>
        <v>0</v>
      </c>
      <c r="D211" s="39"/>
      <c r="E211" s="40">
        <v>0.6</v>
      </c>
      <c r="F211" s="41" t="str">
        <f>IF(B211="Acquisitions foncières",SUMIF($B$14:B211,"Acquisitions foncières",$C$14:C211),IF(B211="Investissements immatériels",SUMIF($B$14:B211,"Investissements immatériels",$C$14:C211),""))</f>
        <v/>
      </c>
      <c r="G211" s="41" t="str">
        <f>IF(AND(B211="Acquisitions foncières",F211&gt;'Dépenses prévisionnelles'!$J$5),"AC+",IF(AND(B211="Investissements immatériels",F211&gt;'Dépenses prévisionnelles'!$J$7),"IM+",IF(AND(B211="Acquisitions foncières",'Dépenses prévisionnelles'!$I$5="Ce montant dépasse le seuil de 10% du montant total des dépenses"),"AC",IF(AND(B211="Investissements immatériels",$I$7="Le montant des dépenses a été ajusté pours respecter le seuil de 20%"),"IM",""))))</f>
        <v/>
      </c>
      <c r="H211" s="38">
        <f>IF(OR(B211="Investissements matériels",AND(B211="Acquisitions foncières",'Dépenses prévisionnelles'!$I$5="seuil respecté"),AND(B211="Investissements immatériels",'Dépenses prévisionnelles'!$I$7="seuil respecté"),AND(B211="Acquisitions foncières",'Dépenses prévisionnelles'!$I$5="Ce montant dépasse le seuil de 10% du montant total des dépenses",C211&lt;'Dépenses prévisionnelles'!$J$5),AND(B211="Investissements immatériels",'Dépenses prévisionnelles'!$I$7="Le montant des dépenses a été ajusté pours respecter le seuil de 20%",'Répartition des financements'!C211&lt;'Dépenses prévisionnelles'!J204)),'Répartition des financements'!C211,IF('Répartition des financements'!B211="Acquisitions foncières",'Dépenses prévisionnelles'!$J$5,IF(B211="Investissements immatériels",'Dépenses prévisionnelles'!$J$7,0)))</f>
        <v>0</v>
      </c>
      <c r="I211" s="38">
        <f t="shared" si="3"/>
        <v>0</v>
      </c>
    </row>
    <row r="212" spans="1:9" x14ac:dyDescent="0.25">
      <c r="A212" s="37" t="str">
        <f>IF('Dépenses prévisionnelles'!A212="","",'Dépenses prévisionnelles'!A212)</f>
        <v/>
      </c>
      <c r="B212" s="37" t="str">
        <f>IF('Dépenses prévisionnelles'!B212="","",'Dépenses prévisionnelles'!B212)</f>
        <v/>
      </c>
      <c r="C212" s="38">
        <f>'Dépenses prévisionnelles'!D212</f>
        <v>0</v>
      </c>
      <c r="D212" s="39"/>
      <c r="E212" s="40">
        <v>0.6</v>
      </c>
      <c r="F212" s="41" t="str">
        <f>IF(B212="Acquisitions foncières",SUMIF($B$14:B212,"Acquisitions foncières",$C$14:C212),IF(B212="Investissements immatériels",SUMIF($B$14:B212,"Investissements immatériels",$C$14:C212),""))</f>
        <v/>
      </c>
      <c r="G212" s="41" t="str">
        <f>IF(AND(B212="Acquisitions foncières",F212&gt;'Dépenses prévisionnelles'!$J$5),"AC+",IF(AND(B212="Investissements immatériels",F212&gt;'Dépenses prévisionnelles'!$J$7),"IM+",IF(AND(B212="Acquisitions foncières",'Dépenses prévisionnelles'!$I$5="Ce montant dépasse le seuil de 10% du montant total des dépenses"),"AC",IF(AND(B212="Investissements immatériels",$I$7="Le montant des dépenses a été ajusté pours respecter le seuil de 20%"),"IM",""))))</f>
        <v/>
      </c>
      <c r="H212" s="38">
        <f>IF(OR(B212="Investissements matériels",AND(B212="Acquisitions foncières",'Dépenses prévisionnelles'!$I$5="seuil respecté"),AND(B212="Investissements immatériels",'Dépenses prévisionnelles'!$I$7="seuil respecté"),AND(B212="Acquisitions foncières",'Dépenses prévisionnelles'!$I$5="Ce montant dépasse le seuil de 10% du montant total des dépenses",C212&lt;'Dépenses prévisionnelles'!$J$5),AND(B212="Investissements immatériels",'Dépenses prévisionnelles'!$I$7="Le montant des dépenses a été ajusté pours respecter le seuil de 20%",'Répartition des financements'!C212&lt;'Dépenses prévisionnelles'!J205)),'Répartition des financements'!C212,IF('Répartition des financements'!B212="Acquisitions foncières",'Dépenses prévisionnelles'!$J$5,IF(B212="Investissements immatériels",'Dépenses prévisionnelles'!$J$7,0)))</f>
        <v>0</v>
      </c>
      <c r="I212" s="38">
        <f t="shared" si="3"/>
        <v>0</v>
      </c>
    </row>
    <row r="213" spans="1:9" x14ac:dyDescent="0.25">
      <c r="A213" s="37" t="str">
        <f>IF('Dépenses prévisionnelles'!A213="","",'Dépenses prévisionnelles'!A213)</f>
        <v/>
      </c>
      <c r="B213" s="37" t="str">
        <f>IF('Dépenses prévisionnelles'!B213="","",'Dépenses prévisionnelles'!B213)</f>
        <v/>
      </c>
      <c r="C213" s="38">
        <f>'Dépenses prévisionnelles'!D213</f>
        <v>0</v>
      </c>
      <c r="D213" s="39"/>
      <c r="E213" s="40">
        <v>0.6</v>
      </c>
      <c r="F213" s="41" t="str">
        <f>IF(B213="Acquisitions foncières",SUMIF($B$14:B213,"Acquisitions foncières",$C$14:C213),IF(B213="Investissements immatériels",SUMIF($B$14:B213,"Investissements immatériels",$C$14:C213),""))</f>
        <v/>
      </c>
      <c r="G213" s="41" t="str">
        <f>IF(AND(B213="Acquisitions foncières",F213&gt;'Dépenses prévisionnelles'!$J$5),"AC+",IF(AND(B213="Investissements immatériels",F213&gt;'Dépenses prévisionnelles'!$J$7),"IM+",IF(AND(B213="Acquisitions foncières",'Dépenses prévisionnelles'!$I$5="Ce montant dépasse le seuil de 10% du montant total des dépenses"),"AC",IF(AND(B213="Investissements immatériels",$I$7="Le montant des dépenses a été ajusté pours respecter le seuil de 20%"),"IM",""))))</f>
        <v/>
      </c>
      <c r="H213" s="38">
        <f>IF(OR(B213="Investissements matériels",AND(B213="Acquisitions foncières",'Dépenses prévisionnelles'!$I$5="seuil respecté"),AND(B213="Investissements immatériels",'Dépenses prévisionnelles'!$I$7="seuil respecté"),AND(B213="Acquisitions foncières",'Dépenses prévisionnelles'!$I$5="Ce montant dépasse le seuil de 10% du montant total des dépenses",C213&lt;'Dépenses prévisionnelles'!$J$5),AND(B213="Investissements immatériels",'Dépenses prévisionnelles'!$I$7="Le montant des dépenses a été ajusté pours respecter le seuil de 20%",'Répartition des financements'!C213&lt;'Dépenses prévisionnelles'!J206)),'Répartition des financements'!C213,IF('Répartition des financements'!B213="Acquisitions foncières",'Dépenses prévisionnelles'!$J$5,IF(B213="Investissements immatériels",'Dépenses prévisionnelles'!$J$7,0)))</f>
        <v>0</v>
      </c>
      <c r="I213" s="38">
        <f t="shared" si="3"/>
        <v>0</v>
      </c>
    </row>
    <row r="214" spans="1:9" x14ac:dyDescent="0.25">
      <c r="A214" s="37" t="str">
        <f>IF('Dépenses prévisionnelles'!A214="","",'Dépenses prévisionnelles'!A214)</f>
        <v/>
      </c>
      <c r="B214" s="37" t="str">
        <f>IF('Dépenses prévisionnelles'!B214="","",'Dépenses prévisionnelles'!B214)</f>
        <v/>
      </c>
      <c r="C214" s="38">
        <f>'Dépenses prévisionnelles'!D214</f>
        <v>0</v>
      </c>
      <c r="D214" s="39"/>
      <c r="E214" s="40">
        <v>0.6</v>
      </c>
      <c r="F214" s="41" t="str">
        <f>IF(B214="Acquisitions foncières",SUMIF($B$14:B214,"Acquisitions foncières",$C$14:C214),IF(B214="Investissements immatériels",SUMIF($B$14:B214,"Investissements immatériels",$C$14:C214),""))</f>
        <v/>
      </c>
      <c r="G214" s="41" t="str">
        <f>IF(AND(B214="Acquisitions foncières",F214&gt;'Dépenses prévisionnelles'!$J$5),"AC+",IF(AND(B214="Investissements immatériels",F214&gt;'Dépenses prévisionnelles'!$J$7),"IM+",IF(AND(B214="Acquisitions foncières",'Dépenses prévisionnelles'!$I$5="Ce montant dépasse le seuil de 10% du montant total des dépenses"),"AC",IF(AND(B214="Investissements immatériels",$I$7="Le montant des dépenses a été ajusté pours respecter le seuil de 20%"),"IM",""))))</f>
        <v/>
      </c>
      <c r="H214" s="38">
        <f>IF(OR(B214="Investissements matériels",AND(B214="Acquisitions foncières",'Dépenses prévisionnelles'!$I$5="seuil respecté"),AND(B214="Investissements immatériels",'Dépenses prévisionnelles'!$I$7="seuil respecté"),AND(B214="Acquisitions foncières",'Dépenses prévisionnelles'!$I$5="Ce montant dépasse le seuil de 10% du montant total des dépenses",C214&lt;'Dépenses prévisionnelles'!$J$5),AND(B214="Investissements immatériels",'Dépenses prévisionnelles'!$I$7="Le montant des dépenses a été ajusté pours respecter le seuil de 20%",'Répartition des financements'!C214&lt;'Dépenses prévisionnelles'!J207)),'Répartition des financements'!C214,IF('Répartition des financements'!B214="Acquisitions foncières",'Dépenses prévisionnelles'!$J$5,IF(B214="Investissements immatériels",'Dépenses prévisionnelles'!$J$7,0)))</f>
        <v>0</v>
      </c>
      <c r="I214" s="38">
        <f t="shared" si="3"/>
        <v>0</v>
      </c>
    </row>
    <row r="215" spans="1:9" x14ac:dyDescent="0.25">
      <c r="A215" s="37" t="str">
        <f>IF('Dépenses prévisionnelles'!A215="","",'Dépenses prévisionnelles'!A215)</f>
        <v/>
      </c>
      <c r="B215" s="37" t="str">
        <f>IF('Dépenses prévisionnelles'!B215="","",'Dépenses prévisionnelles'!B215)</f>
        <v/>
      </c>
      <c r="C215" s="38">
        <f>'Dépenses prévisionnelles'!D215</f>
        <v>0</v>
      </c>
      <c r="D215" s="39"/>
      <c r="E215" s="40">
        <v>0.6</v>
      </c>
      <c r="F215" s="41" t="str">
        <f>IF(B215="Acquisitions foncières",SUMIF($B$14:B215,"Acquisitions foncières",$C$14:C215),IF(B215="Investissements immatériels",SUMIF($B$14:B215,"Investissements immatériels",$C$14:C215),""))</f>
        <v/>
      </c>
      <c r="G215" s="41" t="str">
        <f>IF(AND(B215="Acquisitions foncières",F215&gt;'Dépenses prévisionnelles'!$J$5),"AC+",IF(AND(B215="Investissements immatériels",F215&gt;'Dépenses prévisionnelles'!$J$7),"IM+",IF(AND(B215="Acquisitions foncières",'Dépenses prévisionnelles'!$I$5="Ce montant dépasse le seuil de 10% du montant total des dépenses"),"AC",IF(AND(B215="Investissements immatériels",$I$7="Le montant des dépenses a été ajusté pours respecter le seuil de 20%"),"IM",""))))</f>
        <v/>
      </c>
      <c r="H215" s="38">
        <f>IF(OR(B215="Investissements matériels",AND(B215="Acquisitions foncières",'Dépenses prévisionnelles'!$I$5="seuil respecté"),AND(B215="Investissements immatériels",'Dépenses prévisionnelles'!$I$7="seuil respecté"),AND(B215="Acquisitions foncières",'Dépenses prévisionnelles'!$I$5="Ce montant dépasse le seuil de 10% du montant total des dépenses",C215&lt;'Dépenses prévisionnelles'!$J$5),AND(B215="Investissements immatériels",'Dépenses prévisionnelles'!$I$7="Le montant des dépenses a été ajusté pours respecter le seuil de 20%",'Répartition des financements'!C215&lt;'Dépenses prévisionnelles'!J208)),'Répartition des financements'!C215,IF('Répartition des financements'!B215="Acquisitions foncières",'Dépenses prévisionnelles'!$J$5,IF(B215="Investissements immatériels",'Dépenses prévisionnelles'!$J$7,0)))</f>
        <v>0</v>
      </c>
      <c r="I215" s="38">
        <f t="shared" si="3"/>
        <v>0</v>
      </c>
    </row>
    <row r="216" spans="1:9" x14ac:dyDescent="0.25">
      <c r="A216" s="37" t="str">
        <f>IF('Dépenses prévisionnelles'!A216="","",'Dépenses prévisionnelles'!A216)</f>
        <v/>
      </c>
      <c r="B216" s="37" t="str">
        <f>IF('Dépenses prévisionnelles'!B216="","",'Dépenses prévisionnelles'!B216)</f>
        <v/>
      </c>
      <c r="C216" s="38">
        <f>'Dépenses prévisionnelles'!D216</f>
        <v>0</v>
      </c>
      <c r="D216" s="39"/>
      <c r="E216" s="40">
        <v>0.6</v>
      </c>
      <c r="F216" s="41" t="str">
        <f>IF(B216="Acquisitions foncières",SUMIF($B$14:B216,"Acquisitions foncières",$C$14:C216),IF(B216="Investissements immatériels",SUMIF($B$14:B216,"Investissements immatériels",$C$14:C216),""))</f>
        <v/>
      </c>
      <c r="G216" s="41" t="str">
        <f>IF(AND(B216="Acquisitions foncières",F216&gt;'Dépenses prévisionnelles'!$J$5),"AC+",IF(AND(B216="Investissements immatériels",F216&gt;'Dépenses prévisionnelles'!$J$7),"IM+",IF(AND(B216="Acquisitions foncières",'Dépenses prévisionnelles'!$I$5="Ce montant dépasse le seuil de 10% du montant total des dépenses"),"AC",IF(AND(B216="Investissements immatériels",$I$7="Le montant des dépenses a été ajusté pours respecter le seuil de 20%"),"IM",""))))</f>
        <v/>
      </c>
      <c r="H216" s="38">
        <f>IF(OR(B216="Investissements matériels",AND(B216="Acquisitions foncières",'Dépenses prévisionnelles'!$I$5="seuil respecté"),AND(B216="Investissements immatériels",'Dépenses prévisionnelles'!$I$7="seuil respecté"),AND(B216="Acquisitions foncières",'Dépenses prévisionnelles'!$I$5="Ce montant dépasse le seuil de 10% du montant total des dépenses",C216&lt;'Dépenses prévisionnelles'!$J$5),AND(B216="Investissements immatériels",'Dépenses prévisionnelles'!$I$7="Le montant des dépenses a été ajusté pours respecter le seuil de 20%",'Répartition des financements'!C216&lt;'Dépenses prévisionnelles'!J209)),'Répartition des financements'!C216,IF('Répartition des financements'!B216="Acquisitions foncières",'Dépenses prévisionnelles'!$J$5,IF(B216="Investissements immatériels",'Dépenses prévisionnelles'!$J$7,0)))</f>
        <v>0</v>
      </c>
      <c r="I216" s="38">
        <f t="shared" si="3"/>
        <v>0</v>
      </c>
    </row>
    <row r="217" spans="1:9" x14ac:dyDescent="0.25">
      <c r="A217" s="37" t="str">
        <f>IF('Dépenses prévisionnelles'!A217="","",'Dépenses prévisionnelles'!A217)</f>
        <v/>
      </c>
      <c r="B217" s="37" t="str">
        <f>IF('Dépenses prévisionnelles'!B217="","",'Dépenses prévisionnelles'!B217)</f>
        <v/>
      </c>
      <c r="C217" s="38">
        <f>'Dépenses prévisionnelles'!D217</f>
        <v>0</v>
      </c>
      <c r="D217" s="39"/>
      <c r="E217" s="40">
        <v>0.6</v>
      </c>
      <c r="F217" s="41" t="str">
        <f>IF(B217="Acquisitions foncières",SUMIF($B$14:B217,"Acquisitions foncières",$C$14:C217),IF(B217="Investissements immatériels",SUMIF($B$14:B217,"Investissements immatériels",$C$14:C217),""))</f>
        <v/>
      </c>
      <c r="G217" s="41" t="str">
        <f>IF(AND(B217="Acquisitions foncières",F217&gt;'Dépenses prévisionnelles'!$J$5),"AC+",IF(AND(B217="Investissements immatériels",F217&gt;'Dépenses prévisionnelles'!$J$7),"IM+",IF(AND(B217="Acquisitions foncières",'Dépenses prévisionnelles'!$I$5="Ce montant dépasse le seuil de 10% du montant total des dépenses"),"AC",IF(AND(B217="Investissements immatériels",$I$7="Le montant des dépenses a été ajusté pours respecter le seuil de 20%"),"IM",""))))</f>
        <v/>
      </c>
      <c r="H217" s="38">
        <f>IF(OR(B217="Investissements matériels",AND(B217="Acquisitions foncières",'Dépenses prévisionnelles'!$I$5="seuil respecté"),AND(B217="Investissements immatériels",'Dépenses prévisionnelles'!$I$7="seuil respecté"),AND(B217="Acquisitions foncières",'Dépenses prévisionnelles'!$I$5="Ce montant dépasse le seuil de 10% du montant total des dépenses",C217&lt;'Dépenses prévisionnelles'!$J$5),AND(B217="Investissements immatériels",'Dépenses prévisionnelles'!$I$7="Le montant des dépenses a été ajusté pours respecter le seuil de 20%",'Répartition des financements'!C217&lt;'Dépenses prévisionnelles'!J210)),'Répartition des financements'!C217,IF('Répartition des financements'!B217="Acquisitions foncières",'Dépenses prévisionnelles'!$J$5,IF(B217="Investissements immatériels",'Dépenses prévisionnelles'!$J$7,0)))</f>
        <v>0</v>
      </c>
      <c r="I217" s="38">
        <f t="shared" si="3"/>
        <v>0</v>
      </c>
    </row>
    <row r="218" spans="1:9" x14ac:dyDescent="0.25">
      <c r="A218" s="37" t="str">
        <f>IF('Dépenses prévisionnelles'!A218="","",'Dépenses prévisionnelles'!A218)</f>
        <v/>
      </c>
      <c r="B218" s="37" t="str">
        <f>IF('Dépenses prévisionnelles'!B218="","",'Dépenses prévisionnelles'!B218)</f>
        <v/>
      </c>
      <c r="C218" s="38">
        <f>'Dépenses prévisionnelles'!D218</f>
        <v>0</v>
      </c>
      <c r="D218" s="39"/>
      <c r="E218" s="40">
        <v>0.6</v>
      </c>
      <c r="F218" s="41" t="str">
        <f>IF(B218="Acquisitions foncières",SUMIF($B$14:B218,"Acquisitions foncières",$C$14:C218),IF(B218="Investissements immatériels",SUMIF($B$14:B218,"Investissements immatériels",$C$14:C218),""))</f>
        <v/>
      </c>
      <c r="G218" s="41" t="str">
        <f>IF(AND(B218="Acquisitions foncières",F218&gt;'Dépenses prévisionnelles'!$J$5),"AC+",IF(AND(B218="Investissements immatériels",F218&gt;'Dépenses prévisionnelles'!$J$7),"IM+",IF(AND(B218="Acquisitions foncières",'Dépenses prévisionnelles'!$I$5="Ce montant dépasse le seuil de 10% du montant total des dépenses"),"AC",IF(AND(B218="Investissements immatériels",$I$7="Le montant des dépenses a été ajusté pours respecter le seuil de 20%"),"IM",""))))</f>
        <v/>
      </c>
      <c r="H218" s="38">
        <f>IF(OR(B218="Investissements matériels",AND(B218="Acquisitions foncières",'Dépenses prévisionnelles'!$I$5="seuil respecté"),AND(B218="Investissements immatériels",'Dépenses prévisionnelles'!$I$7="seuil respecté"),AND(B218="Acquisitions foncières",'Dépenses prévisionnelles'!$I$5="Ce montant dépasse le seuil de 10% du montant total des dépenses",C218&lt;'Dépenses prévisionnelles'!$J$5),AND(B218="Investissements immatériels",'Dépenses prévisionnelles'!$I$7="Le montant des dépenses a été ajusté pours respecter le seuil de 20%",'Répartition des financements'!C218&lt;'Dépenses prévisionnelles'!J211)),'Répartition des financements'!C218,IF('Répartition des financements'!B218="Acquisitions foncières",'Dépenses prévisionnelles'!$J$5,IF(B218="Investissements immatériels",'Dépenses prévisionnelles'!$J$7,0)))</f>
        <v>0</v>
      </c>
      <c r="I218" s="38">
        <f t="shared" si="3"/>
        <v>0</v>
      </c>
    </row>
    <row r="219" spans="1:9" x14ac:dyDescent="0.25">
      <c r="A219" s="37" t="str">
        <f>IF('Dépenses prévisionnelles'!A219="","",'Dépenses prévisionnelles'!A219)</f>
        <v/>
      </c>
      <c r="B219" s="37" t="str">
        <f>IF('Dépenses prévisionnelles'!B219="","",'Dépenses prévisionnelles'!B219)</f>
        <v/>
      </c>
      <c r="C219" s="38">
        <f>'Dépenses prévisionnelles'!D219</f>
        <v>0</v>
      </c>
      <c r="D219" s="39"/>
      <c r="E219" s="40">
        <v>0.6</v>
      </c>
      <c r="F219" s="41" t="str">
        <f>IF(B219="Acquisitions foncières",SUMIF($B$14:B219,"Acquisitions foncières",$C$14:C219),IF(B219="Investissements immatériels",SUMIF($B$14:B219,"Investissements immatériels",$C$14:C219),""))</f>
        <v/>
      </c>
      <c r="G219" s="41" t="str">
        <f>IF(AND(B219="Acquisitions foncières",F219&gt;'Dépenses prévisionnelles'!$J$5),"AC+",IF(AND(B219="Investissements immatériels",F219&gt;'Dépenses prévisionnelles'!$J$7),"IM+",IF(AND(B219="Acquisitions foncières",'Dépenses prévisionnelles'!$I$5="Ce montant dépasse le seuil de 10% du montant total des dépenses"),"AC",IF(AND(B219="Investissements immatériels",$I$7="Le montant des dépenses a été ajusté pours respecter le seuil de 20%"),"IM",""))))</f>
        <v/>
      </c>
      <c r="H219" s="38">
        <f>IF(OR(B219="Investissements matériels",AND(B219="Acquisitions foncières",'Dépenses prévisionnelles'!$I$5="seuil respecté"),AND(B219="Investissements immatériels",'Dépenses prévisionnelles'!$I$7="seuil respecté"),AND(B219="Acquisitions foncières",'Dépenses prévisionnelles'!$I$5="Ce montant dépasse le seuil de 10% du montant total des dépenses",C219&lt;'Dépenses prévisionnelles'!$J$5),AND(B219="Investissements immatériels",'Dépenses prévisionnelles'!$I$7="Le montant des dépenses a été ajusté pours respecter le seuil de 20%",'Répartition des financements'!C219&lt;'Dépenses prévisionnelles'!J212)),'Répartition des financements'!C219,IF('Répartition des financements'!B219="Acquisitions foncières",'Dépenses prévisionnelles'!$J$5,IF(B219="Investissements immatériels",'Dépenses prévisionnelles'!$J$7,0)))</f>
        <v>0</v>
      </c>
      <c r="I219" s="38">
        <f t="shared" si="3"/>
        <v>0</v>
      </c>
    </row>
    <row r="220" spans="1:9" x14ac:dyDescent="0.25">
      <c r="A220" s="37" t="str">
        <f>IF('Dépenses prévisionnelles'!A220="","",'Dépenses prévisionnelles'!A220)</f>
        <v/>
      </c>
      <c r="B220" s="37" t="str">
        <f>IF('Dépenses prévisionnelles'!B220="","",'Dépenses prévisionnelles'!B220)</f>
        <v/>
      </c>
      <c r="C220" s="38">
        <f>'Dépenses prévisionnelles'!D220</f>
        <v>0</v>
      </c>
      <c r="D220" s="39"/>
      <c r="E220" s="40">
        <v>0.6</v>
      </c>
      <c r="F220" s="41" t="str">
        <f>IF(B220="Acquisitions foncières",SUMIF($B$14:B220,"Acquisitions foncières",$C$14:C220),IF(B220="Investissements immatériels",SUMIF($B$14:B220,"Investissements immatériels",$C$14:C220),""))</f>
        <v/>
      </c>
      <c r="G220" s="41" t="str">
        <f>IF(AND(B220="Acquisitions foncières",F220&gt;'Dépenses prévisionnelles'!$J$5),"AC+",IF(AND(B220="Investissements immatériels",F220&gt;'Dépenses prévisionnelles'!$J$7),"IM+",IF(AND(B220="Acquisitions foncières",'Dépenses prévisionnelles'!$I$5="Ce montant dépasse le seuil de 10% du montant total des dépenses"),"AC",IF(AND(B220="Investissements immatériels",$I$7="Le montant des dépenses a été ajusté pours respecter le seuil de 20%"),"IM",""))))</f>
        <v/>
      </c>
      <c r="H220" s="38">
        <f>IF(OR(B220="Investissements matériels",AND(B220="Acquisitions foncières",'Dépenses prévisionnelles'!$I$5="seuil respecté"),AND(B220="Investissements immatériels",'Dépenses prévisionnelles'!$I$7="seuil respecté"),AND(B220="Acquisitions foncières",'Dépenses prévisionnelles'!$I$5="Ce montant dépasse le seuil de 10% du montant total des dépenses",C220&lt;'Dépenses prévisionnelles'!$J$5),AND(B220="Investissements immatériels",'Dépenses prévisionnelles'!$I$7="Le montant des dépenses a été ajusté pours respecter le seuil de 20%",'Répartition des financements'!C220&lt;'Dépenses prévisionnelles'!J213)),'Répartition des financements'!C220,IF('Répartition des financements'!B220="Acquisitions foncières",'Dépenses prévisionnelles'!$J$5,IF(B220="Investissements immatériels",'Dépenses prévisionnelles'!$J$7,0)))</f>
        <v>0</v>
      </c>
      <c r="I220" s="38">
        <f t="shared" si="3"/>
        <v>0</v>
      </c>
    </row>
    <row r="221" spans="1:9" x14ac:dyDescent="0.25">
      <c r="A221" s="37" t="str">
        <f>IF('Dépenses prévisionnelles'!A221="","",'Dépenses prévisionnelles'!A221)</f>
        <v/>
      </c>
      <c r="B221" s="37" t="str">
        <f>IF('Dépenses prévisionnelles'!B221="","",'Dépenses prévisionnelles'!B221)</f>
        <v/>
      </c>
      <c r="C221" s="38">
        <f>'Dépenses prévisionnelles'!D221</f>
        <v>0</v>
      </c>
      <c r="D221" s="39"/>
      <c r="E221" s="40">
        <v>0.6</v>
      </c>
      <c r="F221" s="41" t="str">
        <f>IF(B221="Acquisitions foncières",SUMIF($B$14:B221,"Acquisitions foncières",$C$14:C221),IF(B221="Investissements immatériels",SUMIF($B$14:B221,"Investissements immatériels",$C$14:C221),""))</f>
        <v/>
      </c>
      <c r="G221" s="41" t="str">
        <f>IF(AND(B221="Acquisitions foncières",F221&gt;'Dépenses prévisionnelles'!$J$5),"AC+",IF(AND(B221="Investissements immatériels",F221&gt;'Dépenses prévisionnelles'!$J$7),"IM+",IF(AND(B221="Acquisitions foncières",'Dépenses prévisionnelles'!$I$5="Ce montant dépasse le seuil de 10% du montant total des dépenses"),"AC",IF(AND(B221="Investissements immatériels",$I$7="Le montant des dépenses a été ajusté pours respecter le seuil de 20%"),"IM",""))))</f>
        <v/>
      </c>
      <c r="H221" s="38">
        <f>IF(OR(B221="Investissements matériels",AND(B221="Acquisitions foncières",'Dépenses prévisionnelles'!$I$5="seuil respecté"),AND(B221="Investissements immatériels",'Dépenses prévisionnelles'!$I$7="seuil respecté"),AND(B221="Acquisitions foncières",'Dépenses prévisionnelles'!$I$5="Ce montant dépasse le seuil de 10% du montant total des dépenses",C221&lt;'Dépenses prévisionnelles'!$J$5),AND(B221="Investissements immatériels",'Dépenses prévisionnelles'!$I$7="Le montant des dépenses a été ajusté pours respecter le seuil de 20%",'Répartition des financements'!C221&lt;'Dépenses prévisionnelles'!J214)),'Répartition des financements'!C221,IF('Répartition des financements'!B221="Acquisitions foncières",'Dépenses prévisionnelles'!$J$5,IF(B221="Investissements immatériels",'Dépenses prévisionnelles'!$J$7,0)))</f>
        <v>0</v>
      </c>
      <c r="I221" s="38">
        <f t="shared" si="3"/>
        <v>0</v>
      </c>
    </row>
    <row r="222" spans="1:9" x14ac:dyDescent="0.25">
      <c r="A222" s="37" t="str">
        <f>IF('Dépenses prévisionnelles'!A222="","",'Dépenses prévisionnelles'!A222)</f>
        <v/>
      </c>
      <c r="B222" s="37" t="str">
        <f>IF('Dépenses prévisionnelles'!B222="","",'Dépenses prévisionnelles'!B222)</f>
        <v/>
      </c>
      <c r="C222" s="38">
        <f>'Dépenses prévisionnelles'!D222</f>
        <v>0</v>
      </c>
      <c r="D222" s="39"/>
      <c r="E222" s="40">
        <v>0.6</v>
      </c>
      <c r="F222" s="41" t="str">
        <f>IF(B222="Acquisitions foncières",SUMIF($B$14:B222,"Acquisitions foncières",$C$14:C222),IF(B222="Investissements immatériels",SUMIF($B$14:B222,"Investissements immatériels",$C$14:C222),""))</f>
        <v/>
      </c>
      <c r="G222" s="41" t="str">
        <f>IF(AND(B222="Acquisitions foncières",F222&gt;'Dépenses prévisionnelles'!$J$5),"AC+",IF(AND(B222="Investissements immatériels",F222&gt;'Dépenses prévisionnelles'!$J$7),"IM+",IF(AND(B222="Acquisitions foncières",'Dépenses prévisionnelles'!$I$5="Ce montant dépasse le seuil de 10% du montant total des dépenses"),"AC",IF(AND(B222="Investissements immatériels",$I$7="Le montant des dépenses a été ajusté pours respecter le seuil de 20%"),"IM",""))))</f>
        <v/>
      </c>
      <c r="H222" s="38">
        <f>IF(OR(B222="Investissements matériels",AND(B222="Acquisitions foncières",'Dépenses prévisionnelles'!$I$5="seuil respecté"),AND(B222="Investissements immatériels",'Dépenses prévisionnelles'!$I$7="seuil respecté"),AND(B222="Acquisitions foncières",'Dépenses prévisionnelles'!$I$5="Ce montant dépasse le seuil de 10% du montant total des dépenses",C222&lt;'Dépenses prévisionnelles'!$J$5),AND(B222="Investissements immatériels",'Dépenses prévisionnelles'!$I$7="Le montant des dépenses a été ajusté pours respecter le seuil de 20%",'Répartition des financements'!C222&lt;'Dépenses prévisionnelles'!J215)),'Répartition des financements'!C222,IF('Répartition des financements'!B222="Acquisitions foncières",'Dépenses prévisionnelles'!$J$5,IF(B222="Investissements immatériels",'Dépenses prévisionnelles'!$J$7,0)))</f>
        <v>0</v>
      </c>
      <c r="I222" s="38">
        <f t="shared" si="3"/>
        <v>0</v>
      </c>
    </row>
    <row r="223" spans="1:9" x14ac:dyDescent="0.25">
      <c r="A223" s="37" t="str">
        <f>IF('Dépenses prévisionnelles'!A223="","",'Dépenses prévisionnelles'!A223)</f>
        <v/>
      </c>
      <c r="B223" s="37" t="str">
        <f>IF('Dépenses prévisionnelles'!B223="","",'Dépenses prévisionnelles'!B223)</f>
        <v/>
      </c>
      <c r="C223" s="38">
        <f>'Dépenses prévisionnelles'!D223</f>
        <v>0</v>
      </c>
      <c r="D223" s="39"/>
      <c r="E223" s="40">
        <v>0.6</v>
      </c>
      <c r="F223" s="41" t="str">
        <f>IF(B223="Acquisitions foncières",SUMIF($B$14:B223,"Acquisitions foncières",$C$14:C223),IF(B223="Investissements immatériels",SUMIF($B$14:B223,"Investissements immatériels",$C$14:C223),""))</f>
        <v/>
      </c>
      <c r="G223" s="41" t="str">
        <f>IF(AND(B223="Acquisitions foncières",F223&gt;'Dépenses prévisionnelles'!$J$5),"AC+",IF(AND(B223="Investissements immatériels",F223&gt;'Dépenses prévisionnelles'!$J$7),"IM+",IF(AND(B223="Acquisitions foncières",'Dépenses prévisionnelles'!$I$5="Ce montant dépasse le seuil de 10% du montant total des dépenses"),"AC",IF(AND(B223="Investissements immatériels",$I$7="Le montant des dépenses a été ajusté pours respecter le seuil de 20%"),"IM",""))))</f>
        <v/>
      </c>
      <c r="H223" s="38">
        <f>IF(OR(B223="Investissements matériels",AND(B223="Acquisitions foncières",'Dépenses prévisionnelles'!$I$5="seuil respecté"),AND(B223="Investissements immatériels",'Dépenses prévisionnelles'!$I$7="seuil respecté"),AND(B223="Acquisitions foncières",'Dépenses prévisionnelles'!$I$5="Ce montant dépasse le seuil de 10% du montant total des dépenses",C223&lt;'Dépenses prévisionnelles'!$J$5),AND(B223="Investissements immatériels",'Dépenses prévisionnelles'!$I$7="Le montant des dépenses a été ajusté pours respecter le seuil de 20%",'Répartition des financements'!C223&lt;'Dépenses prévisionnelles'!J216)),'Répartition des financements'!C223,IF('Répartition des financements'!B223="Acquisitions foncières",'Dépenses prévisionnelles'!$J$5,IF(B223="Investissements immatériels",'Dépenses prévisionnelles'!$J$7,0)))</f>
        <v>0</v>
      </c>
      <c r="I223" s="38">
        <f t="shared" si="3"/>
        <v>0</v>
      </c>
    </row>
    <row r="224" spans="1:9" x14ac:dyDescent="0.25">
      <c r="A224" s="37" t="str">
        <f>IF('Dépenses prévisionnelles'!A224="","",'Dépenses prévisionnelles'!A224)</f>
        <v/>
      </c>
      <c r="B224" s="37" t="str">
        <f>IF('Dépenses prévisionnelles'!B224="","",'Dépenses prévisionnelles'!B224)</f>
        <v/>
      </c>
      <c r="C224" s="38">
        <f>'Dépenses prévisionnelles'!D224</f>
        <v>0</v>
      </c>
      <c r="D224" s="39"/>
      <c r="E224" s="40">
        <v>0.6</v>
      </c>
      <c r="F224" s="41" t="str">
        <f>IF(B224="Acquisitions foncières",SUMIF($B$14:B224,"Acquisitions foncières",$C$14:C224),IF(B224="Investissements immatériels",SUMIF($B$14:B224,"Investissements immatériels",$C$14:C224),""))</f>
        <v/>
      </c>
      <c r="G224" s="41" t="str">
        <f>IF(AND(B224="Acquisitions foncières",F224&gt;'Dépenses prévisionnelles'!$J$5),"AC+",IF(AND(B224="Investissements immatériels",F224&gt;'Dépenses prévisionnelles'!$J$7),"IM+",IF(AND(B224="Acquisitions foncières",'Dépenses prévisionnelles'!$I$5="Ce montant dépasse le seuil de 10% du montant total des dépenses"),"AC",IF(AND(B224="Investissements immatériels",$I$7="Le montant des dépenses a été ajusté pours respecter le seuil de 20%"),"IM",""))))</f>
        <v/>
      </c>
      <c r="H224" s="38">
        <f>IF(OR(B224="Investissements matériels",AND(B224="Acquisitions foncières",'Dépenses prévisionnelles'!$I$5="seuil respecté"),AND(B224="Investissements immatériels",'Dépenses prévisionnelles'!$I$7="seuil respecté"),AND(B224="Acquisitions foncières",'Dépenses prévisionnelles'!$I$5="Ce montant dépasse le seuil de 10% du montant total des dépenses",C224&lt;'Dépenses prévisionnelles'!$J$5),AND(B224="Investissements immatériels",'Dépenses prévisionnelles'!$I$7="Le montant des dépenses a été ajusté pours respecter le seuil de 20%",'Répartition des financements'!C224&lt;'Dépenses prévisionnelles'!J217)),'Répartition des financements'!C224,IF('Répartition des financements'!B224="Acquisitions foncières",'Dépenses prévisionnelles'!$J$5,IF(B224="Investissements immatériels",'Dépenses prévisionnelles'!$J$7,0)))</f>
        <v>0</v>
      </c>
      <c r="I224" s="38">
        <f t="shared" si="3"/>
        <v>0</v>
      </c>
    </row>
    <row r="225" spans="1:9" x14ac:dyDescent="0.25">
      <c r="A225" s="37" t="str">
        <f>IF('Dépenses prévisionnelles'!A225="","",'Dépenses prévisionnelles'!A225)</f>
        <v/>
      </c>
      <c r="B225" s="37" t="str">
        <f>IF('Dépenses prévisionnelles'!B225="","",'Dépenses prévisionnelles'!B225)</f>
        <v/>
      </c>
      <c r="C225" s="38">
        <f>'Dépenses prévisionnelles'!D225</f>
        <v>0</v>
      </c>
      <c r="D225" s="39"/>
      <c r="E225" s="40">
        <v>0.6</v>
      </c>
      <c r="F225" s="41" t="str">
        <f>IF(B225="Acquisitions foncières",SUMIF($B$14:B225,"Acquisitions foncières",$C$14:C225),IF(B225="Investissements immatériels",SUMIF($B$14:B225,"Investissements immatériels",$C$14:C225),""))</f>
        <v/>
      </c>
      <c r="G225" s="41" t="str">
        <f>IF(AND(B225="Acquisitions foncières",F225&gt;'Dépenses prévisionnelles'!$J$5),"AC+",IF(AND(B225="Investissements immatériels",F225&gt;'Dépenses prévisionnelles'!$J$7),"IM+",IF(AND(B225="Acquisitions foncières",'Dépenses prévisionnelles'!$I$5="Ce montant dépasse le seuil de 10% du montant total des dépenses"),"AC",IF(AND(B225="Investissements immatériels",$I$7="Le montant des dépenses a été ajusté pours respecter le seuil de 20%"),"IM",""))))</f>
        <v/>
      </c>
      <c r="H225" s="38">
        <f>IF(OR(B225="Investissements matériels",AND(B225="Acquisitions foncières",'Dépenses prévisionnelles'!$I$5="seuil respecté"),AND(B225="Investissements immatériels",'Dépenses prévisionnelles'!$I$7="seuil respecté"),AND(B225="Acquisitions foncières",'Dépenses prévisionnelles'!$I$5="Ce montant dépasse le seuil de 10% du montant total des dépenses",C225&lt;'Dépenses prévisionnelles'!$J$5),AND(B225="Investissements immatériels",'Dépenses prévisionnelles'!$I$7="Le montant des dépenses a été ajusté pours respecter le seuil de 20%",'Répartition des financements'!C225&lt;'Dépenses prévisionnelles'!J218)),'Répartition des financements'!C225,IF('Répartition des financements'!B225="Acquisitions foncières",'Dépenses prévisionnelles'!$J$5,IF(B225="Investissements immatériels",'Dépenses prévisionnelles'!$J$7,0)))</f>
        <v>0</v>
      </c>
      <c r="I225" s="38">
        <f t="shared" si="3"/>
        <v>0</v>
      </c>
    </row>
    <row r="226" spans="1:9" x14ac:dyDescent="0.25">
      <c r="A226" s="37" t="str">
        <f>IF('Dépenses prévisionnelles'!A226="","",'Dépenses prévisionnelles'!A226)</f>
        <v/>
      </c>
      <c r="B226" s="37" t="str">
        <f>IF('Dépenses prévisionnelles'!B226="","",'Dépenses prévisionnelles'!B226)</f>
        <v/>
      </c>
      <c r="C226" s="38">
        <f>'Dépenses prévisionnelles'!D226</f>
        <v>0</v>
      </c>
      <c r="D226" s="39"/>
      <c r="E226" s="40">
        <v>0.6</v>
      </c>
      <c r="F226" s="41" t="str">
        <f>IF(B226="Acquisitions foncières",SUMIF($B$14:B226,"Acquisitions foncières",$C$14:C226),IF(B226="Investissements immatériels",SUMIF($B$14:B226,"Investissements immatériels",$C$14:C226),""))</f>
        <v/>
      </c>
      <c r="G226" s="41" t="str">
        <f>IF(AND(B226="Acquisitions foncières",F226&gt;'Dépenses prévisionnelles'!$J$5),"AC+",IF(AND(B226="Investissements immatériels",F226&gt;'Dépenses prévisionnelles'!$J$7),"IM+",IF(AND(B226="Acquisitions foncières",'Dépenses prévisionnelles'!$I$5="Ce montant dépasse le seuil de 10% du montant total des dépenses"),"AC",IF(AND(B226="Investissements immatériels",$I$7="Le montant des dépenses a été ajusté pours respecter le seuil de 20%"),"IM",""))))</f>
        <v/>
      </c>
      <c r="H226" s="38">
        <f>IF(OR(B226="Investissements matériels",AND(B226="Acquisitions foncières",'Dépenses prévisionnelles'!$I$5="seuil respecté"),AND(B226="Investissements immatériels",'Dépenses prévisionnelles'!$I$7="seuil respecté"),AND(B226="Acquisitions foncières",'Dépenses prévisionnelles'!$I$5="Ce montant dépasse le seuil de 10% du montant total des dépenses",C226&lt;'Dépenses prévisionnelles'!$J$5),AND(B226="Investissements immatériels",'Dépenses prévisionnelles'!$I$7="Le montant des dépenses a été ajusté pours respecter le seuil de 20%",'Répartition des financements'!C226&lt;'Dépenses prévisionnelles'!J219)),'Répartition des financements'!C226,IF('Répartition des financements'!B226="Acquisitions foncières",'Dépenses prévisionnelles'!$J$5,IF(B226="Investissements immatériels",'Dépenses prévisionnelles'!$J$7,0)))</f>
        <v>0</v>
      </c>
      <c r="I226" s="38">
        <f t="shared" si="3"/>
        <v>0</v>
      </c>
    </row>
    <row r="227" spans="1:9" x14ac:dyDescent="0.25">
      <c r="A227" s="37" t="str">
        <f>IF('Dépenses prévisionnelles'!A227="","",'Dépenses prévisionnelles'!A227)</f>
        <v/>
      </c>
      <c r="B227" s="37" t="str">
        <f>IF('Dépenses prévisionnelles'!B227="","",'Dépenses prévisionnelles'!B227)</f>
        <v/>
      </c>
      <c r="C227" s="38">
        <f>'Dépenses prévisionnelles'!D227</f>
        <v>0</v>
      </c>
      <c r="D227" s="39"/>
      <c r="E227" s="40">
        <v>0.6</v>
      </c>
      <c r="F227" s="41" t="str">
        <f>IF(B227="Acquisitions foncières",SUMIF($B$14:B227,"Acquisitions foncières",$C$14:C227),IF(B227="Investissements immatériels",SUMIF($B$14:B227,"Investissements immatériels",$C$14:C227),""))</f>
        <v/>
      </c>
      <c r="G227" s="41" t="str">
        <f>IF(AND(B227="Acquisitions foncières",F227&gt;'Dépenses prévisionnelles'!$J$5),"AC+",IF(AND(B227="Investissements immatériels",F227&gt;'Dépenses prévisionnelles'!$J$7),"IM+",IF(AND(B227="Acquisitions foncières",'Dépenses prévisionnelles'!$I$5="Ce montant dépasse le seuil de 10% du montant total des dépenses"),"AC",IF(AND(B227="Investissements immatériels",$I$7="Le montant des dépenses a été ajusté pours respecter le seuil de 20%"),"IM",""))))</f>
        <v/>
      </c>
      <c r="H227" s="38">
        <f>IF(OR(B227="Investissements matériels",AND(B227="Acquisitions foncières",'Dépenses prévisionnelles'!$I$5="seuil respecté"),AND(B227="Investissements immatériels",'Dépenses prévisionnelles'!$I$7="seuil respecté"),AND(B227="Acquisitions foncières",'Dépenses prévisionnelles'!$I$5="Ce montant dépasse le seuil de 10% du montant total des dépenses",C227&lt;'Dépenses prévisionnelles'!$J$5),AND(B227="Investissements immatériels",'Dépenses prévisionnelles'!$I$7="Le montant des dépenses a été ajusté pours respecter le seuil de 20%",'Répartition des financements'!C227&lt;'Dépenses prévisionnelles'!J220)),'Répartition des financements'!C227,IF('Répartition des financements'!B227="Acquisitions foncières",'Dépenses prévisionnelles'!$J$5,IF(B227="Investissements immatériels",'Dépenses prévisionnelles'!$J$7,0)))</f>
        <v>0</v>
      </c>
      <c r="I227" s="38">
        <f t="shared" si="3"/>
        <v>0</v>
      </c>
    </row>
    <row r="228" spans="1:9" x14ac:dyDescent="0.25">
      <c r="A228" s="37" t="str">
        <f>IF('Dépenses prévisionnelles'!A228="","",'Dépenses prévisionnelles'!A228)</f>
        <v/>
      </c>
      <c r="B228" s="37" t="str">
        <f>IF('Dépenses prévisionnelles'!B228="","",'Dépenses prévisionnelles'!B228)</f>
        <v/>
      </c>
      <c r="C228" s="38">
        <f>'Dépenses prévisionnelles'!D228</f>
        <v>0</v>
      </c>
      <c r="D228" s="39"/>
      <c r="E228" s="40">
        <v>0.6</v>
      </c>
      <c r="F228" s="41" t="str">
        <f>IF(B228="Acquisitions foncières",SUMIF($B$14:B228,"Acquisitions foncières",$C$14:C228),IF(B228="Investissements immatériels",SUMIF($B$14:B228,"Investissements immatériels",$C$14:C228),""))</f>
        <v/>
      </c>
      <c r="G228" s="41" t="str">
        <f>IF(AND(B228="Acquisitions foncières",F228&gt;'Dépenses prévisionnelles'!$J$5),"AC+",IF(AND(B228="Investissements immatériels",F228&gt;'Dépenses prévisionnelles'!$J$7),"IM+",IF(AND(B228="Acquisitions foncières",'Dépenses prévisionnelles'!$I$5="Ce montant dépasse le seuil de 10% du montant total des dépenses"),"AC",IF(AND(B228="Investissements immatériels",$I$7="Le montant des dépenses a été ajusté pours respecter le seuil de 20%"),"IM",""))))</f>
        <v/>
      </c>
      <c r="H228" s="38">
        <f>IF(OR(B228="Investissements matériels",AND(B228="Acquisitions foncières",'Dépenses prévisionnelles'!$I$5="seuil respecté"),AND(B228="Investissements immatériels",'Dépenses prévisionnelles'!$I$7="seuil respecté"),AND(B228="Acquisitions foncières",'Dépenses prévisionnelles'!$I$5="Ce montant dépasse le seuil de 10% du montant total des dépenses",C228&lt;'Dépenses prévisionnelles'!$J$5),AND(B228="Investissements immatériels",'Dépenses prévisionnelles'!$I$7="Le montant des dépenses a été ajusté pours respecter le seuil de 20%",'Répartition des financements'!C228&lt;'Dépenses prévisionnelles'!J221)),'Répartition des financements'!C228,IF('Répartition des financements'!B228="Acquisitions foncières",'Dépenses prévisionnelles'!$J$5,IF(B228="Investissements immatériels",'Dépenses prévisionnelles'!$J$7,0)))</f>
        <v>0</v>
      </c>
      <c r="I228" s="38">
        <f t="shared" si="3"/>
        <v>0</v>
      </c>
    </row>
    <row r="229" spans="1:9" x14ac:dyDescent="0.25">
      <c r="A229" s="37" t="str">
        <f>IF('Dépenses prévisionnelles'!A229="","",'Dépenses prévisionnelles'!A229)</f>
        <v/>
      </c>
      <c r="B229" s="37" t="str">
        <f>IF('Dépenses prévisionnelles'!B229="","",'Dépenses prévisionnelles'!B229)</f>
        <v/>
      </c>
      <c r="C229" s="38">
        <f>'Dépenses prévisionnelles'!D229</f>
        <v>0</v>
      </c>
      <c r="D229" s="39"/>
      <c r="E229" s="40">
        <v>0.6</v>
      </c>
      <c r="F229" s="41" t="str">
        <f>IF(B229="Acquisitions foncières",SUMIF($B$14:B229,"Acquisitions foncières",$C$14:C229),IF(B229="Investissements immatériels",SUMIF($B$14:B229,"Investissements immatériels",$C$14:C229),""))</f>
        <v/>
      </c>
      <c r="G229" s="41" t="str">
        <f>IF(AND(B229="Acquisitions foncières",F229&gt;'Dépenses prévisionnelles'!$J$5),"AC+",IF(AND(B229="Investissements immatériels",F229&gt;'Dépenses prévisionnelles'!$J$7),"IM+",IF(AND(B229="Acquisitions foncières",'Dépenses prévisionnelles'!$I$5="Ce montant dépasse le seuil de 10% du montant total des dépenses"),"AC",IF(AND(B229="Investissements immatériels",$I$7="Le montant des dépenses a été ajusté pours respecter le seuil de 20%"),"IM",""))))</f>
        <v/>
      </c>
      <c r="H229" s="38">
        <f>IF(OR(B229="Investissements matériels",AND(B229="Acquisitions foncières",'Dépenses prévisionnelles'!$I$5="seuil respecté"),AND(B229="Investissements immatériels",'Dépenses prévisionnelles'!$I$7="seuil respecté"),AND(B229="Acquisitions foncières",'Dépenses prévisionnelles'!$I$5="Ce montant dépasse le seuil de 10% du montant total des dépenses",C229&lt;'Dépenses prévisionnelles'!$J$5),AND(B229="Investissements immatériels",'Dépenses prévisionnelles'!$I$7="Le montant des dépenses a été ajusté pours respecter le seuil de 20%",'Répartition des financements'!C229&lt;'Dépenses prévisionnelles'!J222)),'Répartition des financements'!C229,IF('Répartition des financements'!B229="Acquisitions foncières",'Dépenses prévisionnelles'!$J$5,IF(B229="Investissements immatériels",'Dépenses prévisionnelles'!$J$7,0)))</f>
        <v>0</v>
      </c>
      <c r="I229" s="38">
        <f t="shared" si="3"/>
        <v>0</v>
      </c>
    </row>
    <row r="230" spans="1:9" x14ac:dyDescent="0.25">
      <c r="A230" s="37" t="str">
        <f>IF('Dépenses prévisionnelles'!A230="","",'Dépenses prévisionnelles'!A230)</f>
        <v/>
      </c>
      <c r="B230" s="37" t="str">
        <f>IF('Dépenses prévisionnelles'!B230="","",'Dépenses prévisionnelles'!B230)</f>
        <v/>
      </c>
      <c r="C230" s="38">
        <f>'Dépenses prévisionnelles'!D230</f>
        <v>0</v>
      </c>
      <c r="D230" s="39"/>
      <c r="E230" s="40">
        <v>0.6</v>
      </c>
      <c r="F230" s="41" t="str">
        <f>IF(B230="Acquisitions foncières",SUMIF($B$14:B230,"Acquisitions foncières",$C$14:C230),IF(B230="Investissements immatériels",SUMIF($B$14:B230,"Investissements immatériels",$C$14:C230),""))</f>
        <v/>
      </c>
      <c r="G230" s="41" t="str">
        <f>IF(AND(B230="Acquisitions foncières",F230&gt;'Dépenses prévisionnelles'!$J$5),"AC+",IF(AND(B230="Investissements immatériels",F230&gt;'Dépenses prévisionnelles'!$J$7),"IM+",IF(AND(B230="Acquisitions foncières",'Dépenses prévisionnelles'!$I$5="Ce montant dépasse le seuil de 10% du montant total des dépenses"),"AC",IF(AND(B230="Investissements immatériels",$I$7="Le montant des dépenses a été ajusté pours respecter le seuil de 20%"),"IM",""))))</f>
        <v/>
      </c>
      <c r="H230" s="38">
        <f>IF(OR(B230="Investissements matériels",AND(B230="Acquisitions foncières",'Dépenses prévisionnelles'!$I$5="seuil respecté"),AND(B230="Investissements immatériels",'Dépenses prévisionnelles'!$I$7="seuil respecté"),AND(B230="Acquisitions foncières",'Dépenses prévisionnelles'!$I$5="Ce montant dépasse le seuil de 10% du montant total des dépenses",C230&lt;'Dépenses prévisionnelles'!$J$5),AND(B230="Investissements immatériels",'Dépenses prévisionnelles'!$I$7="Le montant des dépenses a été ajusté pours respecter le seuil de 20%",'Répartition des financements'!C230&lt;'Dépenses prévisionnelles'!J223)),'Répartition des financements'!C230,IF('Répartition des financements'!B230="Acquisitions foncières",'Dépenses prévisionnelles'!$J$5,IF(B230="Investissements immatériels",'Dépenses prévisionnelles'!$J$7,0)))</f>
        <v>0</v>
      </c>
      <c r="I230" s="38">
        <f t="shared" si="3"/>
        <v>0</v>
      </c>
    </row>
    <row r="231" spans="1:9" x14ac:dyDescent="0.25">
      <c r="A231" s="37" t="str">
        <f>IF('Dépenses prévisionnelles'!A231="","",'Dépenses prévisionnelles'!A231)</f>
        <v/>
      </c>
      <c r="B231" s="37" t="str">
        <f>IF('Dépenses prévisionnelles'!B231="","",'Dépenses prévisionnelles'!B231)</f>
        <v/>
      </c>
      <c r="C231" s="38">
        <f>'Dépenses prévisionnelles'!D231</f>
        <v>0</v>
      </c>
      <c r="D231" s="39"/>
      <c r="E231" s="40">
        <v>0.6</v>
      </c>
      <c r="F231" s="41" t="str">
        <f>IF(B231="Acquisitions foncières",SUMIF($B$14:B231,"Acquisitions foncières",$C$14:C231),IF(B231="Investissements immatériels",SUMIF($B$14:B231,"Investissements immatériels",$C$14:C231),""))</f>
        <v/>
      </c>
      <c r="G231" s="41" t="str">
        <f>IF(AND(B231="Acquisitions foncières",F231&gt;'Dépenses prévisionnelles'!$J$5),"AC+",IF(AND(B231="Investissements immatériels",F231&gt;'Dépenses prévisionnelles'!$J$7),"IM+",IF(AND(B231="Acquisitions foncières",'Dépenses prévisionnelles'!$I$5="Ce montant dépasse le seuil de 10% du montant total des dépenses"),"AC",IF(AND(B231="Investissements immatériels",$I$7="Le montant des dépenses a été ajusté pours respecter le seuil de 20%"),"IM",""))))</f>
        <v/>
      </c>
      <c r="H231" s="38">
        <f>IF(OR(B231="Investissements matériels",AND(B231="Acquisitions foncières",'Dépenses prévisionnelles'!$I$5="seuil respecté"),AND(B231="Investissements immatériels",'Dépenses prévisionnelles'!$I$7="seuil respecté"),AND(B231="Acquisitions foncières",'Dépenses prévisionnelles'!$I$5="Ce montant dépasse le seuil de 10% du montant total des dépenses",C231&lt;'Dépenses prévisionnelles'!$J$5),AND(B231="Investissements immatériels",'Dépenses prévisionnelles'!$I$7="Le montant des dépenses a été ajusté pours respecter le seuil de 20%",'Répartition des financements'!C231&lt;'Dépenses prévisionnelles'!J224)),'Répartition des financements'!C231,IF('Répartition des financements'!B231="Acquisitions foncières",'Dépenses prévisionnelles'!$J$5,IF(B231="Investissements immatériels",'Dépenses prévisionnelles'!$J$7,0)))</f>
        <v>0</v>
      </c>
      <c r="I231" s="38">
        <f t="shared" si="3"/>
        <v>0</v>
      </c>
    </row>
    <row r="232" spans="1:9" x14ac:dyDescent="0.25">
      <c r="A232" s="37" t="str">
        <f>IF('Dépenses prévisionnelles'!A232="","",'Dépenses prévisionnelles'!A232)</f>
        <v/>
      </c>
      <c r="B232" s="37" t="str">
        <f>IF('Dépenses prévisionnelles'!B232="","",'Dépenses prévisionnelles'!B232)</f>
        <v/>
      </c>
      <c r="C232" s="38">
        <f>'Dépenses prévisionnelles'!D232</f>
        <v>0</v>
      </c>
      <c r="D232" s="39"/>
      <c r="E232" s="40">
        <v>0.6</v>
      </c>
      <c r="F232" s="41" t="str">
        <f>IF(B232="Acquisitions foncières",SUMIF($B$14:B232,"Acquisitions foncières",$C$14:C232),IF(B232="Investissements immatériels",SUMIF($B$14:B232,"Investissements immatériels",$C$14:C232),""))</f>
        <v/>
      </c>
      <c r="G232" s="41" t="str">
        <f>IF(AND(B232="Acquisitions foncières",F232&gt;'Dépenses prévisionnelles'!$J$5),"AC+",IF(AND(B232="Investissements immatériels",F232&gt;'Dépenses prévisionnelles'!$J$7),"IM+",IF(AND(B232="Acquisitions foncières",'Dépenses prévisionnelles'!$I$5="Ce montant dépasse le seuil de 10% du montant total des dépenses"),"AC",IF(AND(B232="Investissements immatériels",$I$7="Le montant des dépenses a été ajusté pours respecter le seuil de 20%"),"IM",""))))</f>
        <v/>
      </c>
      <c r="H232" s="38">
        <f>IF(OR(B232="Investissements matériels",AND(B232="Acquisitions foncières",'Dépenses prévisionnelles'!$I$5="seuil respecté"),AND(B232="Investissements immatériels",'Dépenses prévisionnelles'!$I$7="seuil respecté"),AND(B232="Acquisitions foncières",'Dépenses prévisionnelles'!$I$5="Ce montant dépasse le seuil de 10% du montant total des dépenses",C232&lt;'Dépenses prévisionnelles'!$J$5),AND(B232="Investissements immatériels",'Dépenses prévisionnelles'!$I$7="Le montant des dépenses a été ajusté pours respecter le seuil de 20%",'Répartition des financements'!C232&lt;'Dépenses prévisionnelles'!J225)),'Répartition des financements'!C232,IF('Répartition des financements'!B232="Acquisitions foncières",'Dépenses prévisionnelles'!$J$5,IF(B232="Investissements immatériels",'Dépenses prévisionnelles'!$J$7,0)))</f>
        <v>0</v>
      </c>
      <c r="I232" s="38">
        <f t="shared" si="3"/>
        <v>0</v>
      </c>
    </row>
    <row r="233" spans="1:9" x14ac:dyDescent="0.25">
      <c r="A233" s="37" t="str">
        <f>IF('Dépenses prévisionnelles'!A233="","",'Dépenses prévisionnelles'!A233)</f>
        <v/>
      </c>
      <c r="B233" s="37" t="str">
        <f>IF('Dépenses prévisionnelles'!B233="","",'Dépenses prévisionnelles'!B233)</f>
        <v/>
      </c>
      <c r="C233" s="38">
        <f>'Dépenses prévisionnelles'!D233</f>
        <v>0</v>
      </c>
      <c r="D233" s="39"/>
      <c r="E233" s="40">
        <v>0.6</v>
      </c>
      <c r="F233" s="41" t="str">
        <f>IF(B233="Acquisitions foncières",SUMIF($B$14:B233,"Acquisitions foncières",$C$14:C233),IF(B233="Investissements immatériels",SUMIF($B$14:B233,"Investissements immatériels",$C$14:C233),""))</f>
        <v/>
      </c>
      <c r="G233" s="41" t="str">
        <f>IF(AND(B233="Acquisitions foncières",F233&gt;'Dépenses prévisionnelles'!$J$5),"AC+",IF(AND(B233="Investissements immatériels",F233&gt;'Dépenses prévisionnelles'!$J$7),"IM+",IF(AND(B233="Acquisitions foncières",'Dépenses prévisionnelles'!$I$5="Ce montant dépasse le seuil de 10% du montant total des dépenses"),"AC",IF(AND(B233="Investissements immatériels",$I$7="Le montant des dépenses a été ajusté pours respecter le seuil de 20%"),"IM",""))))</f>
        <v/>
      </c>
      <c r="H233" s="38">
        <f>IF(OR(B233="Investissements matériels",AND(B233="Acquisitions foncières",'Dépenses prévisionnelles'!$I$5="seuil respecté"),AND(B233="Investissements immatériels",'Dépenses prévisionnelles'!$I$7="seuil respecté"),AND(B233="Acquisitions foncières",'Dépenses prévisionnelles'!$I$5="Ce montant dépasse le seuil de 10% du montant total des dépenses",C233&lt;'Dépenses prévisionnelles'!$J$5),AND(B233="Investissements immatériels",'Dépenses prévisionnelles'!$I$7="Le montant des dépenses a été ajusté pours respecter le seuil de 20%",'Répartition des financements'!C233&lt;'Dépenses prévisionnelles'!J226)),'Répartition des financements'!C233,IF('Répartition des financements'!B233="Acquisitions foncières",'Dépenses prévisionnelles'!$J$5,IF(B233="Investissements immatériels",'Dépenses prévisionnelles'!$J$7,0)))</f>
        <v>0</v>
      </c>
      <c r="I233" s="38">
        <f t="shared" si="3"/>
        <v>0</v>
      </c>
    </row>
    <row r="234" spans="1:9" x14ac:dyDescent="0.25">
      <c r="A234" s="37" t="str">
        <f>IF('Dépenses prévisionnelles'!A234="","",'Dépenses prévisionnelles'!A234)</f>
        <v/>
      </c>
      <c r="B234" s="37" t="str">
        <f>IF('Dépenses prévisionnelles'!B234="","",'Dépenses prévisionnelles'!B234)</f>
        <v/>
      </c>
      <c r="C234" s="38">
        <f>'Dépenses prévisionnelles'!D234</f>
        <v>0</v>
      </c>
      <c r="D234" s="39"/>
      <c r="E234" s="40">
        <v>0.6</v>
      </c>
      <c r="F234" s="41" t="str">
        <f>IF(B234="Acquisitions foncières",SUMIF($B$14:B234,"Acquisitions foncières",$C$14:C234),IF(B234="Investissements immatériels",SUMIF($B$14:B234,"Investissements immatériels",$C$14:C234),""))</f>
        <v/>
      </c>
      <c r="G234" s="41" t="str">
        <f>IF(AND(B234="Acquisitions foncières",F234&gt;'Dépenses prévisionnelles'!$J$5),"AC+",IF(AND(B234="Investissements immatériels",F234&gt;'Dépenses prévisionnelles'!$J$7),"IM+",IF(AND(B234="Acquisitions foncières",'Dépenses prévisionnelles'!$I$5="Ce montant dépasse le seuil de 10% du montant total des dépenses"),"AC",IF(AND(B234="Investissements immatériels",$I$7="Le montant des dépenses a été ajusté pours respecter le seuil de 20%"),"IM",""))))</f>
        <v/>
      </c>
      <c r="H234" s="38">
        <f>IF(OR(B234="Investissements matériels",AND(B234="Acquisitions foncières",'Dépenses prévisionnelles'!$I$5="seuil respecté"),AND(B234="Investissements immatériels",'Dépenses prévisionnelles'!$I$7="seuil respecté"),AND(B234="Acquisitions foncières",'Dépenses prévisionnelles'!$I$5="Ce montant dépasse le seuil de 10% du montant total des dépenses",C234&lt;'Dépenses prévisionnelles'!$J$5),AND(B234="Investissements immatériels",'Dépenses prévisionnelles'!$I$7="Le montant des dépenses a été ajusté pours respecter le seuil de 20%",'Répartition des financements'!C234&lt;'Dépenses prévisionnelles'!J227)),'Répartition des financements'!C234,IF('Répartition des financements'!B234="Acquisitions foncières",'Dépenses prévisionnelles'!$J$5,IF(B234="Investissements immatériels",'Dépenses prévisionnelles'!$J$7,0)))</f>
        <v>0</v>
      </c>
      <c r="I234" s="38">
        <f t="shared" si="3"/>
        <v>0</v>
      </c>
    </row>
    <row r="235" spans="1:9" x14ac:dyDescent="0.25">
      <c r="A235" s="37" t="str">
        <f>IF('Dépenses prévisionnelles'!A235="","",'Dépenses prévisionnelles'!A235)</f>
        <v/>
      </c>
      <c r="B235" s="37" t="str">
        <f>IF('Dépenses prévisionnelles'!B235="","",'Dépenses prévisionnelles'!B235)</f>
        <v/>
      </c>
      <c r="C235" s="38">
        <f>'Dépenses prévisionnelles'!D235</f>
        <v>0</v>
      </c>
      <c r="D235" s="39"/>
      <c r="E235" s="40">
        <v>0.6</v>
      </c>
      <c r="F235" s="41" t="str">
        <f>IF(B235="Acquisitions foncières",SUMIF($B$14:B235,"Acquisitions foncières",$C$14:C235),IF(B235="Investissements immatériels",SUMIF($B$14:B235,"Investissements immatériels",$C$14:C235),""))</f>
        <v/>
      </c>
      <c r="G235" s="41" t="str">
        <f>IF(AND(B235="Acquisitions foncières",F235&gt;'Dépenses prévisionnelles'!$J$5),"AC+",IF(AND(B235="Investissements immatériels",F235&gt;'Dépenses prévisionnelles'!$J$7),"IM+",IF(AND(B235="Acquisitions foncières",'Dépenses prévisionnelles'!$I$5="Ce montant dépasse le seuil de 10% du montant total des dépenses"),"AC",IF(AND(B235="Investissements immatériels",$I$7="Le montant des dépenses a été ajusté pours respecter le seuil de 20%"),"IM",""))))</f>
        <v/>
      </c>
      <c r="H235" s="38">
        <f>IF(OR(B235="Investissements matériels",AND(B235="Acquisitions foncières",'Dépenses prévisionnelles'!$I$5="seuil respecté"),AND(B235="Investissements immatériels",'Dépenses prévisionnelles'!$I$7="seuil respecté"),AND(B235="Acquisitions foncières",'Dépenses prévisionnelles'!$I$5="Ce montant dépasse le seuil de 10% du montant total des dépenses",C235&lt;'Dépenses prévisionnelles'!$J$5),AND(B235="Investissements immatériels",'Dépenses prévisionnelles'!$I$7="Le montant des dépenses a été ajusté pours respecter le seuil de 20%",'Répartition des financements'!C235&lt;'Dépenses prévisionnelles'!J228)),'Répartition des financements'!C235,IF('Répartition des financements'!B235="Acquisitions foncières",'Dépenses prévisionnelles'!$J$5,IF(B235="Investissements immatériels",'Dépenses prévisionnelles'!$J$7,0)))</f>
        <v>0</v>
      </c>
      <c r="I235" s="38">
        <f t="shared" si="3"/>
        <v>0</v>
      </c>
    </row>
    <row r="236" spans="1:9" x14ac:dyDescent="0.25">
      <c r="A236" s="37" t="str">
        <f>IF('Dépenses prévisionnelles'!A236="","",'Dépenses prévisionnelles'!A236)</f>
        <v/>
      </c>
      <c r="B236" s="37" t="str">
        <f>IF('Dépenses prévisionnelles'!B236="","",'Dépenses prévisionnelles'!B236)</f>
        <v/>
      </c>
      <c r="C236" s="38">
        <f>'Dépenses prévisionnelles'!D236</f>
        <v>0</v>
      </c>
      <c r="D236" s="39"/>
      <c r="E236" s="40">
        <v>0.6</v>
      </c>
      <c r="F236" s="41" t="str">
        <f>IF(B236="Acquisitions foncières",SUMIF($B$14:B236,"Acquisitions foncières",$C$14:C236),IF(B236="Investissements immatériels",SUMIF($B$14:B236,"Investissements immatériels",$C$14:C236),""))</f>
        <v/>
      </c>
      <c r="G236" s="41" t="str">
        <f>IF(AND(B236="Acquisitions foncières",F236&gt;'Dépenses prévisionnelles'!$J$5),"AC+",IF(AND(B236="Investissements immatériels",F236&gt;'Dépenses prévisionnelles'!$J$7),"IM+",IF(AND(B236="Acquisitions foncières",'Dépenses prévisionnelles'!$I$5="Ce montant dépasse le seuil de 10% du montant total des dépenses"),"AC",IF(AND(B236="Investissements immatériels",$I$7="Le montant des dépenses a été ajusté pours respecter le seuil de 20%"),"IM",""))))</f>
        <v/>
      </c>
      <c r="H236" s="38">
        <f>IF(OR(B236="Investissements matériels",AND(B236="Acquisitions foncières",'Dépenses prévisionnelles'!$I$5="seuil respecté"),AND(B236="Investissements immatériels",'Dépenses prévisionnelles'!$I$7="seuil respecté"),AND(B236="Acquisitions foncières",'Dépenses prévisionnelles'!$I$5="Ce montant dépasse le seuil de 10% du montant total des dépenses",C236&lt;'Dépenses prévisionnelles'!$J$5),AND(B236="Investissements immatériels",'Dépenses prévisionnelles'!$I$7="Le montant des dépenses a été ajusté pours respecter le seuil de 20%",'Répartition des financements'!C236&lt;'Dépenses prévisionnelles'!J229)),'Répartition des financements'!C236,IF('Répartition des financements'!B236="Acquisitions foncières",'Dépenses prévisionnelles'!$J$5,IF(B236="Investissements immatériels",'Dépenses prévisionnelles'!$J$7,0)))</f>
        <v>0</v>
      </c>
      <c r="I236" s="38">
        <f t="shared" si="3"/>
        <v>0</v>
      </c>
    </row>
    <row r="237" spans="1:9" x14ac:dyDescent="0.25">
      <c r="A237" s="37" t="str">
        <f>IF('Dépenses prévisionnelles'!A237="","",'Dépenses prévisionnelles'!A237)</f>
        <v/>
      </c>
      <c r="B237" s="37" t="str">
        <f>IF('Dépenses prévisionnelles'!B237="","",'Dépenses prévisionnelles'!B237)</f>
        <v/>
      </c>
      <c r="C237" s="38">
        <f>'Dépenses prévisionnelles'!D237</f>
        <v>0</v>
      </c>
      <c r="D237" s="39"/>
      <c r="E237" s="40">
        <v>0.6</v>
      </c>
      <c r="F237" s="41" t="str">
        <f>IF(B237="Acquisitions foncières",SUMIF($B$14:B237,"Acquisitions foncières",$C$14:C237),IF(B237="Investissements immatériels",SUMIF($B$14:B237,"Investissements immatériels",$C$14:C237),""))</f>
        <v/>
      </c>
      <c r="G237" s="41" t="str">
        <f>IF(AND(B237="Acquisitions foncières",F237&gt;'Dépenses prévisionnelles'!$J$5),"AC+",IF(AND(B237="Investissements immatériels",F237&gt;'Dépenses prévisionnelles'!$J$7),"IM+",IF(AND(B237="Acquisitions foncières",'Dépenses prévisionnelles'!$I$5="Ce montant dépasse le seuil de 10% du montant total des dépenses"),"AC",IF(AND(B237="Investissements immatériels",$I$7="Le montant des dépenses a été ajusté pours respecter le seuil de 20%"),"IM",""))))</f>
        <v/>
      </c>
      <c r="H237" s="38">
        <f>IF(OR(B237="Investissements matériels",AND(B237="Acquisitions foncières",'Dépenses prévisionnelles'!$I$5="seuil respecté"),AND(B237="Investissements immatériels",'Dépenses prévisionnelles'!$I$7="seuil respecté"),AND(B237="Acquisitions foncières",'Dépenses prévisionnelles'!$I$5="Ce montant dépasse le seuil de 10% du montant total des dépenses",C237&lt;'Dépenses prévisionnelles'!$J$5),AND(B237="Investissements immatériels",'Dépenses prévisionnelles'!$I$7="Le montant des dépenses a été ajusté pours respecter le seuil de 20%",'Répartition des financements'!C237&lt;'Dépenses prévisionnelles'!J230)),'Répartition des financements'!C237,IF('Répartition des financements'!B237="Acquisitions foncières",'Dépenses prévisionnelles'!$J$5,IF(B237="Investissements immatériels",'Dépenses prévisionnelles'!$J$7,0)))</f>
        <v>0</v>
      </c>
      <c r="I237" s="38">
        <f t="shared" si="3"/>
        <v>0</v>
      </c>
    </row>
    <row r="238" spans="1:9" x14ac:dyDescent="0.25">
      <c r="A238" s="37" t="str">
        <f>IF('Dépenses prévisionnelles'!A238="","",'Dépenses prévisionnelles'!A238)</f>
        <v/>
      </c>
      <c r="B238" s="37" t="str">
        <f>IF('Dépenses prévisionnelles'!B238="","",'Dépenses prévisionnelles'!B238)</f>
        <v/>
      </c>
      <c r="C238" s="38">
        <f>'Dépenses prévisionnelles'!D238</f>
        <v>0</v>
      </c>
      <c r="D238" s="39"/>
      <c r="E238" s="40">
        <v>0.6</v>
      </c>
      <c r="F238" s="41" t="str">
        <f>IF(B238="Acquisitions foncières",SUMIF($B$14:B238,"Acquisitions foncières",$C$14:C238),IF(B238="Investissements immatériels",SUMIF($B$14:B238,"Investissements immatériels",$C$14:C238),""))</f>
        <v/>
      </c>
      <c r="G238" s="41" t="str">
        <f>IF(AND(B238="Acquisitions foncières",F238&gt;'Dépenses prévisionnelles'!$J$5),"AC+",IF(AND(B238="Investissements immatériels",F238&gt;'Dépenses prévisionnelles'!$J$7),"IM+",IF(AND(B238="Acquisitions foncières",'Dépenses prévisionnelles'!$I$5="Ce montant dépasse le seuil de 10% du montant total des dépenses"),"AC",IF(AND(B238="Investissements immatériels",$I$7="Le montant des dépenses a été ajusté pours respecter le seuil de 20%"),"IM",""))))</f>
        <v/>
      </c>
      <c r="H238" s="38">
        <f>IF(OR(B238="Investissements matériels",AND(B238="Acquisitions foncières",'Dépenses prévisionnelles'!$I$5="seuil respecté"),AND(B238="Investissements immatériels",'Dépenses prévisionnelles'!$I$7="seuil respecté"),AND(B238="Acquisitions foncières",'Dépenses prévisionnelles'!$I$5="Ce montant dépasse le seuil de 10% du montant total des dépenses",C238&lt;'Dépenses prévisionnelles'!$J$5),AND(B238="Investissements immatériels",'Dépenses prévisionnelles'!$I$7="Le montant des dépenses a été ajusté pours respecter le seuil de 20%",'Répartition des financements'!C238&lt;'Dépenses prévisionnelles'!J231)),'Répartition des financements'!C238,IF('Répartition des financements'!B238="Acquisitions foncières",'Dépenses prévisionnelles'!$J$5,IF(B238="Investissements immatériels",'Dépenses prévisionnelles'!$J$7,0)))</f>
        <v>0</v>
      </c>
      <c r="I238" s="38">
        <f t="shared" si="3"/>
        <v>0</v>
      </c>
    </row>
    <row r="239" spans="1:9" x14ac:dyDescent="0.25">
      <c r="A239" s="37" t="str">
        <f>IF('Dépenses prévisionnelles'!A239="","",'Dépenses prévisionnelles'!A239)</f>
        <v/>
      </c>
      <c r="B239" s="37" t="str">
        <f>IF('Dépenses prévisionnelles'!B239="","",'Dépenses prévisionnelles'!B239)</f>
        <v/>
      </c>
      <c r="C239" s="38">
        <f>'Dépenses prévisionnelles'!D239</f>
        <v>0</v>
      </c>
      <c r="D239" s="39"/>
      <c r="E239" s="40">
        <v>0.6</v>
      </c>
      <c r="F239" s="41" t="str">
        <f>IF(B239="Acquisitions foncières",SUMIF($B$14:B239,"Acquisitions foncières",$C$14:C239),IF(B239="Investissements immatériels",SUMIF($B$14:B239,"Investissements immatériels",$C$14:C239),""))</f>
        <v/>
      </c>
      <c r="G239" s="41" t="str">
        <f>IF(AND(B239="Acquisitions foncières",F239&gt;'Dépenses prévisionnelles'!$J$5),"AC+",IF(AND(B239="Investissements immatériels",F239&gt;'Dépenses prévisionnelles'!$J$7),"IM+",IF(AND(B239="Acquisitions foncières",'Dépenses prévisionnelles'!$I$5="Ce montant dépasse le seuil de 10% du montant total des dépenses"),"AC",IF(AND(B239="Investissements immatériels",$I$7="Le montant des dépenses a été ajusté pours respecter le seuil de 20%"),"IM",""))))</f>
        <v/>
      </c>
      <c r="H239" s="38">
        <f>IF(OR(B239="Investissements matériels",AND(B239="Acquisitions foncières",'Dépenses prévisionnelles'!$I$5="seuil respecté"),AND(B239="Investissements immatériels",'Dépenses prévisionnelles'!$I$7="seuil respecté"),AND(B239="Acquisitions foncières",'Dépenses prévisionnelles'!$I$5="Ce montant dépasse le seuil de 10% du montant total des dépenses",C239&lt;'Dépenses prévisionnelles'!$J$5),AND(B239="Investissements immatériels",'Dépenses prévisionnelles'!$I$7="Le montant des dépenses a été ajusté pours respecter le seuil de 20%",'Répartition des financements'!C239&lt;'Dépenses prévisionnelles'!J232)),'Répartition des financements'!C239,IF('Répartition des financements'!B239="Acquisitions foncières",'Dépenses prévisionnelles'!$J$5,IF(B239="Investissements immatériels",'Dépenses prévisionnelles'!$J$7,0)))</f>
        <v>0</v>
      </c>
      <c r="I239" s="38">
        <f t="shared" si="3"/>
        <v>0</v>
      </c>
    </row>
    <row r="240" spans="1:9" x14ac:dyDescent="0.25">
      <c r="A240" s="37" t="str">
        <f>IF('Dépenses prévisionnelles'!A240="","",'Dépenses prévisionnelles'!A240)</f>
        <v/>
      </c>
      <c r="B240" s="37" t="str">
        <f>IF('Dépenses prévisionnelles'!B240="","",'Dépenses prévisionnelles'!B240)</f>
        <v/>
      </c>
      <c r="C240" s="38">
        <f>'Dépenses prévisionnelles'!D240</f>
        <v>0</v>
      </c>
      <c r="D240" s="39"/>
      <c r="E240" s="40">
        <v>0.6</v>
      </c>
      <c r="F240" s="41" t="str">
        <f>IF(B240="Acquisitions foncières",SUMIF($B$14:B240,"Acquisitions foncières",$C$14:C240),IF(B240="Investissements immatériels",SUMIF($B$14:B240,"Investissements immatériels",$C$14:C240),""))</f>
        <v/>
      </c>
      <c r="G240" s="41" t="str">
        <f>IF(AND(B240="Acquisitions foncières",F240&gt;'Dépenses prévisionnelles'!$J$5),"AC+",IF(AND(B240="Investissements immatériels",F240&gt;'Dépenses prévisionnelles'!$J$7),"IM+",IF(AND(B240="Acquisitions foncières",'Dépenses prévisionnelles'!$I$5="Ce montant dépasse le seuil de 10% du montant total des dépenses"),"AC",IF(AND(B240="Investissements immatériels",$I$7="Le montant des dépenses a été ajusté pours respecter le seuil de 20%"),"IM",""))))</f>
        <v/>
      </c>
      <c r="H240" s="38">
        <f>IF(OR(B240="Investissements matériels",AND(B240="Acquisitions foncières",'Dépenses prévisionnelles'!$I$5="seuil respecté"),AND(B240="Investissements immatériels",'Dépenses prévisionnelles'!$I$7="seuil respecté"),AND(B240="Acquisitions foncières",'Dépenses prévisionnelles'!$I$5="Ce montant dépasse le seuil de 10% du montant total des dépenses",C240&lt;'Dépenses prévisionnelles'!$J$5),AND(B240="Investissements immatériels",'Dépenses prévisionnelles'!$I$7="Le montant des dépenses a été ajusté pours respecter le seuil de 20%",'Répartition des financements'!C240&lt;'Dépenses prévisionnelles'!J233)),'Répartition des financements'!C240,IF('Répartition des financements'!B240="Acquisitions foncières",'Dépenses prévisionnelles'!$J$5,IF(B240="Investissements immatériels",'Dépenses prévisionnelles'!$J$7,0)))</f>
        <v>0</v>
      </c>
      <c r="I240" s="38">
        <f t="shared" si="3"/>
        <v>0</v>
      </c>
    </row>
    <row r="241" spans="1:9" x14ac:dyDescent="0.25">
      <c r="A241" s="37" t="str">
        <f>IF('Dépenses prévisionnelles'!A241="","",'Dépenses prévisionnelles'!A241)</f>
        <v/>
      </c>
      <c r="B241" s="37" t="str">
        <f>IF('Dépenses prévisionnelles'!B241="","",'Dépenses prévisionnelles'!B241)</f>
        <v/>
      </c>
      <c r="C241" s="38">
        <f>'Dépenses prévisionnelles'!D241</f>
        <v>0</v>
      </c>
      <c r="D241" s="39"/>
      <c r="E241" s="40">
        <v>0.6</v>
      </c>
      <c r="F241" s="41" t="str">
        <f>IF(B241="Acquisitions foncières",SUMIF($B$14:B241,"Acquisitions foncières",$C$14:C241),IF(B241="Investissements immatériels",SUMIF($B$14:B241,"Investissements immatériels",$C$14:C241),""))</f>
        <v/>
      </c>
      <c r="G241" s="41" t="str">
        <f>IF(AND(B241="Acquisitions foncières",F241&gt;'Dépenses prévisionnelles'!$J$5),"AC+",IF(AND(B241="Investissements immatériels",F241&gt;'Dépenses prévisionnelles'!$J$7),"IM+",IF(AND(B241="Acquisitions foncières",'Dépenses prévisionnelles'!$I$5="Ce montant dépasse le seuil de 10% du montant total des dépenses"),"AC",IF(AND(B241="Investissements immatériels",$I$7="Le montant des dépenses a été ajusté pours respecter le seuil de 20%"),"IM",""))))</f>
        <v/>
      </c>
      <c r="H241" s="38">
        <f>IF(OR(B241="Investissements matériels",AND(B241="Acquisitions foncières",'Dépenses prévisionnelles'!$I$5="seuil respecté"),AND(B241="Investissements immatériels",'Dépenses prévisionnelles'!$I$7="seuil respecté"),AND(B241="Acquisitions foncières",'Dépenses prévisionnelles'!$I$5="Ce montant dépasse le seuil de 10% du montant total des dépenses",C241&lt;'Dépenses prévisionnelles'!$J$5),AND(B241="Investissements immatériels",'Dépenses prévisionnelles'!$I$7="Le montant des dépenses a été ajusté pours respecter le seuil de 20%",'Répartition des financements'!C241&lt;'Dépenses prévisionnelles'!J234)),'Répartition des financements'!C241,IF('Répartition des financements'!B241="Acquisitions foncières",'Dépenses prévisionnelles'!$J$5,IF(B241="Investissements immatériels",'Dépenses prévisionnelles'!$J$7,0)))</f>
        <v>0</v>
      </c>
      <c r="I241" s="38">
        <f t="shared" si="3"/>
        <v>0</v>
      </c>
    </row>
    <row r="242" spans="1:9" x14ac:dyDescent="0.25">
      <c r="A242" s="37" t="str">
        <f>IF('Dépenses prévisionnelles'!A242="","",'Dépenses prévisionnelles'!A242)</f>
        <v/>
      </c>
      <c r="B242" s="37" t="str">
        <f>IF('Dépenses prévisionnelles'!B242="","",'Dépenses prévisionnelles'!B242)</f>
        <v/>
      </c>
      <c r="C242" s="38">
        <f>'Dépenses prévisionnelles'!D242</f>
        <v>0</v>
      </c>
      <c r="D242" s="39"/>
      <c r="E242" s="40">
        <v>0.6</v>
      </c>
      <c r="F242" s="41" t="str">
        <f>IF(B242="Acquisitions foncières",SUMIF($B$14:B242,"Acquisitions foncières",$C$14:C242),IF(B242="Investissements immatériels",SUMIF($B$14:B242,"Investissements immatériels",$C$14:C242),""))</f>
        <v/>
      </c>
      <c r="G242" s="41" t="str">
        <f>IF(AND(B242="Acquisitions foncières",F242&gt;'Dépenses prévisionnelles'!$J$5),"AC+",IF(AND(B242="Investissements immatériels",F242&gt;'Dépenses prévisionnelles'!$J$7),"IM+",IF(AND(B242="Acquisitions foncières",'Dépenses prévisionnelles'!$I$5="Ce montant dépasse le seuil de 10% du montant total des dépenses"),"AC",IF(AND(B242="Investissements immatériels",$I$7="Le montant des dépenses a été ajusté pours respecter le seuil de 20%"),"IM",""))))</f>
        <v/>
      </c>
      <c r="H242" s="38">
        <f>IF(OR(B242="Investissements matériels",AND(B242="Acquisitions foncières",'Dépenses prévisionnelles'!$I$5="seuil respecté"),AND(B242="Investissements immatériels",'Dépenses prévisionnelles'!$I$7="seuil respecté"),AND(B242="Acquisitions foncières",'Dépenses prévisionnelles'!$I$5="Ce montant dépasse le seuil de 10% du montant total des dépenses",C242&lt;'Dépenses prévisionnelles'!$J$5),AND(B242="Investissements immatériels",'Dépenses prévisionnelles'!$I$7="Le montant des dépenses a été ajusté pours respecter le seuil de 20%",'Répartition des financements'!C242&lt;'Dépenses prévisionnelles'!J235)),'Répartition des financements'!C242,IF('Répartition des financements'!B242="Acquisitions foncières",'Dépenses prévisionnelles'!$J$5,IF(B242="Investissements immatériels",'Dépenses prévisionnelles'!$J$7,0)))</f>
        <v>0</v>
      </c>
      <c r="I242" s="38">
        <f t="shared" si="3"/>
        <v>0</v>
      </c>
    </row>
    <row r="243" spans="1:9" x14ac:dyDescent="0.25">
      <c r="A243" s="37" t="str">
        <f>IF('Dépenses prévisionnelles'!A243="","",'Dépenses prévisionnelles'!A243)</f>
        <v/>
      </c>
      <c r="B243" s="37" t="str">
        <f>IF('Dépenses prévisionnelles'!B243="","",'Dépenses prévisionnelles'!B243)</f>
        <v/>
      </c>
      <c r="C243" s="38">
        <f>'Dépenses prévisionnelles'!D243</f>
        <v>0</v>
      </c>
      <c r="D243" s="39"/>
      <c r="E243" s="40">
        <v>0.6</v>
      </c>
      <c r="F243" s="41" t="str">
        <f>IF(B243="Acquisitions foncières",SUMIF($B$14:B243,"Acquisitions foncières",$C$14:C243),IF(B243="Investissements immatériels",SUMIF($B$14:B243,"Investissements immatériels",$C$14:C243),""))</f>
        <v/>
      </c>
      <c r="G243" s="41" t="str">
        <f>IF(AND(B243="Acquisitions foncières",F243&gt;'Dépenses prévisionnelles'!$J$5),"AC+",IF(AND(B243="Investissements immatériels",F243&gt;'Dépenses prévisionnelles'!$J$7),"IM+",IF(AND(B243="Acquisitions foncières",'Dépenses prévisionnelles'!$I$5="Ce montant dépasse le seuil de 10% du montant total des dépenses"),"AC",IF(AND(B243="Investissements immatériels",$I$7="Le montant des dépenses a été ajusté pours respecter le seuil de 20%"),"IM",""))))</f>
        <v/>
      </c>
      <c r="H243" s="38">
        <f>IF(OR(B243="Investissements matériels",AND(B243="Acquisitions foncières",'Dépenses prévisionnelles'!$I$5="seuil respecté"),AND(B243="Investissements immatériels",'Dépenses prévisionnelles'!$I$7="seuil respecté"),AND(B243="Acquisitions foncières",'Dépenses prévisionnelles'!$I$5="Ce montant dépasse le seuil de 10% du montant total des dépenses",C243&lt;'Dépenses prévisionnelles'!$J$5),AND(B243="Investissements immatériels",'Dépenses prévisionnelles'!$I$7="Le montant des dépenses a été ajusté pours respecter le seuil de 20%",'Répartition des financements'!C243&lt;'Dépenses prévisionnelles'!J236)),'Répartition des financements'!C243,IF('Répartition des financements'!B243="Acquisitions foncières",'Dépenses prévisionnelles'!$J$5,IF(B243="Investissements immatériels",'Dépenses prévisionnelles'!$J$7,0)))</f>
        <v>0</v>
      </c>
      <c r="I243" s="38">
        <f t="shared" si="3"/>
        <v>0</v>
      </c>
    </row>
    <row r="244" spans="1:9" x14ac:dyDescent="0.25">
      <c r="A244" s="37" t="str">
        <f>IF('Dépenses prévisionnelles'!A244="","",'Dépenses prévisionnelles'!A244)</f>
        <v/>
      </c>
      <c r="B244" s="37" t="str">
        <f>IF('Dépenses prévisionnelles'!B244="","",'Dépenses prévisionnelles'!B244)</f>
        <v/>
      </c>
      <c r="C244" s="38">
        <f>'Dépenses prévisionnelles'!D244</f>
        <v>0</v>
      </c>
      <c r="D244" s="39"/>
      <c r="E244" s="40">
        <v>0.6</v>
      </c>
      <c r="F244" s="41" t="str">
        <f>IF(B244="Acquisitions foncières",SUMIF($B$14:B244,"Acquisitions foncières",$C$14:C244),IF(B244="Investissements immatériels",SUMIF($B$14:B244,"Investissements immatériels",$C$14:C244),""))</f>
        <v/>
      </c>
      <c r="G244" s="41" t="str">
        <f>IF(AND(B244="Acquisitions foncières",F244&gt;'Dépenses prévisionnelles'!$J$5),"AC+",IF(AND(B244="Investissements immatériels",F244&gt;'Dépenses prévisionnelles'!$J$7),"IM+",IF(AND(B244="Acquisitions foncières",'Dépenses prévisionnelles'!$I$5="Ce montant dépasse le seuil de 10% du montant total des dépenses"),"AC",IF(AND(B244="Investissements immatériels",$I$7="Le montant des dépenses a été ajusté pours respecter le seuil de 20%"),"IM",""))))</f>
        <v/>
      </c>
      <c r="H244" s="38">
        <f>IF(OR(B244="Investissements matériels",AND(B244="Acquisitions foncières",'Dépenses prévisionnelles'!$I$5="seuil respecté"),AND(B244="Investissements immatériels",'Dépenses prévisionnelles'!$I$7="seuil respecté"),AND(B244="Acquisitions foncières",'Dépenses prévisionnelles'!$I$5="Ce montant dépasse le seuil de 10% du montant total des dépenses",C244&lt;'Dépenses prévisionnelles'!$J$5),AND(B244="Investissements immatériels",'Dépenses prévisionnelles'!$I$7="Le montant des dépenses a été ajusté pours respecter le seuil de 20%",'Répartition des financements'!C244&lt;'Dépenses prévisionnelles'!J237)),'Répartition des financements'!C244,IF('Répartition des financements'!B244="Acquisitions foncières",'Dépenses prévisionnelles'!$J$5,IF(B244="Investissements immatériels",'Dépenses prévisionnelles'!$J$7,0)))</f>
        <v>0</v>
      </c>
      <c r="I244" s="38">
        <f t="shared" si="3"/>
        <v>0</v>
      </c>
    </row>
    <row r="245" spans="1:9" x14ac:dyDescent="0.25">
      <c r="A245" s="37" t="str">
        <f>IF('Dépenses prévisionnelles'!A245="","",'Dépenses prévisionnelles'!A245)</f>
        <v/>
      </c>
      <c r="B245" s="37" t="str">
        <f>IF('Dépenses prévisionnelles'!B245="","",'Dépenses prévisionnelles'!B245)</f>
        <v/>
      </c>
      <c r="C245" s="38">
        <f>'Dépenses prévisionnelles'!D245</f>
        <v>0</v>
      </c>
      <c r="D245" s="39"/>
      <c r="E245" s="40">
        <v>0.6</v>
      </c>
      <c r="F245" s="41" t="str">
        <f>IF(B245="Acquisitions foncières",SUMIF($B$14:B245,"Acquisitions foncières",$C$14:C245),IF(B245="Investissements immatériels",SUMIF($B$14:B245,"Investissements immatériels",$C$14:C245),""))</f>
        <v/>
      </c>
      <c r="G245" s="41" t="str">
        <f>IF(AND(B245="Acquisitions foncières",F245&gt;'Dépenses prévisionnelles'!$J$5),"AC+",IF(AND(B245="Investissements immatériels",F245&gt;'Dépenses prévisionnelles'!$J$7),"IM+",IF(AND(B245="Acquisitions foncières",'Dépenses prévisionnelles'!$I$5="Ce montant dépasse le seuil de 10% du montant total des dépenses"),"AC",IF(AND(B245="Investissements immatériels",$I$7="Le montant des dépenses a été ajusté pours respecter le seuil de 20%"),"IM",""))))</f>
        <v/>
      </c>
      <c r="H245" s="38">
        <f>IF(OR(B245="Investissements matériels",AND(B245="Acquisitions foncières",'Dépenses prévisionnelles'!$I$5="seuil respecté"),AND(B245="Investissements immatériels",'Dépenses prévisionnelles'!$I$7="seuil respecté"),AND(B245="Acquisitions foncières",'Dépenses prévisionnelles'!$I$5="Ce montant dépasse le seuil de 10% du montant total des dépenses",C245&lt;'Dépenses prévisionnelles'!$J$5),AND(B245="Investissements immatériels",'Dépenses prévisionnelles'!$I$7="Le montant des dépenses a été ajusté pours respecter le seuil de 20%",'Répartition des financements'!C245&lt;'Dépenses prévisionnelles'!J238)),'Répartition des financements'!C245,IF('Répartition des financements'!B245="Acquisitions foncières",'Dépenses prévisionnelles'!$J$5,IF(B245="Investissements immatériels",'Dépenses prévisionnelles'!$J$7,0)))</f>
        <v>0</v>
      </c>
      <c r="I245" s="38">
        <f t="shared" si="3"/>
        <v>0</v>
      </c>
    </row>
    <row r="246" spans="1:9" x14ac:dyDescent="0.25">
      <c r="A246" s="37" t="str">
        <f>IF('Dépenses prévisionnelles'!A246="","",'Dépenses prévisionnelles'!A246)</f>
        <v/>
      </c>
      <c r="B246" s="37" t="str">
        <f>IF('Dépenses prévisionnelles'!B246="","",'Dépenses prévisionnelles'!B246)</f>
        <v/>
      </c>
      <c r="C246" s="38">
        <f>'Dépenses prévisionnelles'!D246</f>
        <v>0</v>
      </c>
      <c r="D246" s="39"/>
      <c r="E246" s="40">
        <v>0.6</v>
      </c>
      <c r="F246" s="41" t="str">
        <f>IF(B246="Acquisitions foncières",SUMIF($B$14:B246,"Acquisitions foncières",$C$14:C246),IF(B246="Investissements immatériels",SUMIF($B$14:B246,"Investissements immatériels",$C$14:C246),""))</f>
        <v/>
      </c>
      <c r="G246" s="41" t="str">
        <f>IF(AND(B246="Acquisitions foncières",F246&gt;'Dépenses prévisionnelles'!$J$5),"AC+",IF(AND(B246="Investissements immatériels",F246&gt;'Dépenses prévisionnelles'!$J$7),"IM+",IF(AND(B246="Acquisitions foncières",'Dépenses prévisionnelles'!$I$5="Ce montant dépasse le seuil de 10% du montant total des dépenses"),"AC",IF(AND(B246="Investissements immatériels",$I$7="Le montant des dépenses a été ajusté pours respecter le seuil de 20%"),"IM",""))))</f>
        <v/>
      </c>
      <c r="H246" s="38">
        <f>IF(OR(B246="Investissements matériels",AND(B246="Acquisitions foncières",'Dépenses prévisionnelles'!$I$5="seuil respecté"),AND(B246="Investissements immatériels",'Dépenses prévisionnelles'!$I$7="seuil respecté"),AND(B246="Acquisitions foncières",'Dépenses prévisionnelles'!$I$5="Ce montant dépasse le seuil de 10% du montant total des dépenses",C246&lt;'Dépenses prévisionnelles'!$J$5),AND(B246="Investissements immatériels",'Dépenses prévisionnelles'!$I$7="Le montant des dépenses a été ajusté pours respecter le seuil de 20%",'Répartition des financements'!C246&lt;'Dépenses prévisionnelles'!J239)),'Répartition des financements'!C246,IF('Répartition des financements'!B246="Acquisitions foncières",'Dépenses prévisionnelles'!$J$5,IF(B246="Investissements immatériels",'Dépenses prévisionnelles'!$J$7,0)))</f>
        <v>0</v>
      </c>
      <c r="I246" s="38">
        <f t="shared" si="3"/>
        <v>0</v>
      </c>
    </row>
    <row r="247" spans="1:9" x14ac:dyDescent="0.25">
      <c r="A247" s="37" t="str">
        <f>IF('Dépenses prévisionnelles'!A247="","",'Dépenses prévisionnelles'!A247)</f>
        <v/>
      </c>
      <c r="B247" s="37" t="str">
        <f>IF('Dépenses prévisionnelles'!B247="","",'Dépenses prévisionnelles'!B247)</f>
        <v/>
      </c>
      <c r="C247" s="38">
        <f>'Dépenses prévisionnelles'!D247</f>
        <v>0</v>
      </c>
      <c r="D247" s="39"/>
      <c r="E247" s="40">
        <v>0.6</v>
      </c>
      <c r="F247" s="41" t="str">
        <f>IF(B247="Acquisitions foncières",SUMIF($B$14:B247,"Acquisitions foncières",$C$14:C247),IF(B247="Investissements immatériels",SUMIF($B$14:B247,"Investissements immatériels",$C$14:C247),""))</f>
        <v/>
      </c>
      <c r="G247" s="41" t="str">
        <f>IF(AND(B247="Acquisitions foncières",F247&gt;'Dépenses prévisionnelles'!$J$5),"AC+",IF(AND(B247="Investissements immatériels",F247&gt;'Dépenses prévisionnelles'!$J$7),"IM+",IF(AND(B247="Acquisitions foncières",'Dépenses prévisionnelles'!$I$5="Ce montant dépasse le seuil de 10% du montant total des dépenses"),"AC",IF(AND(B247="Investissements immatériels",$I$7="Le montant des dépenses a été ajusté pours respecter le seuil de 20%"),"IM",""))))</f>
        <v/>
      </c>
      <c r="H247" s="38">
        <f>IF(OR(B247="Investissements matériels",AND(B247="Acquisitions foncières",'Dépenses prévisionnelles'!$I$5="seuil respecté"),AND(B247="Investissements immatériels",'Dépenses prévisionnelles'!$I$7="seuil respecté"),AND(B247="Acquisitions foncières",'Dépenses prévisionnelles'!$I$5="Ce montant dépasse le seuil de 10% du montant total des dépenses",C247&lt;'Dépenses prévisionnelles'!$J$5),AND(B247="Investissements immatériels",'Dépenses prévisionnelles'!$I$7="Le montant des dépenses a été ajusté pours respecter le seuil de 20%",'Répartition des financements'!C247&lt;'Dépenses prévisionnelles'!J240)),'Répartition des financements'!C247,IF('Répartition des financements'!B247="Acquisitions foncières",'Dépenses prévisionnelles'!$J$5,IF(B247="Investissements immatériels",'Dépenses prévisionnelles'!$J$7,0)))</f>
        <v>0</v>
      </c>
      <c r="I247" s="38">
        <f t="shared" si="3"/>
        <v>0</v>
      </c>
    </row>
    <row r="248" spans="1:9" x14ac:dyDescent="0.25">
      <c r="A248" s="37" t="str">
        <f>IF('Dépenses prévisionnelles'!A248="","",'Dépenses prévisionnelles'!A248)</f>
        <v/>
      </c>
      <c r="B248" s="37" t="str">
        <f>IF('Dépenses prévisionnelles'!B248="","",'Dépenses prévisionnelles'!B248)</f>
        <v/>
      </c>
      <c r="C248" s="38">
        <f>'Dépenses prévisionnelles'!D248</f>
        <v>0</v>
      </c>
      <c r="D248" s="39"/>
      <c r="E248" s="40">
        <v>0.6</v>
      </c>
      <c r="F248" s="41" t="str">
        <f>IF(B248="Acquisitions foncières",SUMIF($B$14:B248,"Acquisitions foncières",$C$14:C248),IF(B248="Investissements immatériels",SUMIF($B$14:B248,"Investissements immatériels",$C$14:C248),""))</f>
        <v/>
      </c>
      <c r="G248" s="41" t="str">
        <f>IF(AND(B248="Acquisitions foncières",F248&gt;'Dépenses prévisionnelles'!$J$5),"AC+",IF(AND(B248="Investissements immatériels",F248&gt;'Dépenses prévisionnelles'!$J$7),"IM+",IF(AND(B248="Acquisitions foncières",'Dépenses prévisionnelles'!$I$5="Ce montant dépasse le seuil de 10% du montant total des dépenses"),"AC",IF(AND(B248="Investissements immatériels",$I$7="Le montant des dépenses a été ajusté pours respecter le seuil de 20%"),"IM",""))))</f>
        <v/>
      </c>
      <c r="H248" s="38">
        <f>IF(OR(B248="Investissements matériels",AND(B248="Acquisitions foncières",'Dépenses prévisionnelles'!$I$5="seuil respecté"),AND(B248="Investissements immatériels",'Dépenses prévisionnelles'!$I$7="seuil respecté"),AND(B248="Acquisitions foncières",'Dépenses prévisionnelles'!$I$5="Ce montant dépasse le seuil de 10% du montant total des dépenses",C248&lt;'Dépenses prévisionnelles'!$J$5),AND(B248="Investissements immatériels",'Dépenses prévisionnelles'!$I$7="Le montant des dépenses a été ajusté pours respecter le seuil de 20%",'Répartition des financements'!C248&lt;'Dépenses prévisionnelles'!J241)),'Répartition des financements'!C248,IF('Répartition des financements'!B248="Acquisitions foncières",'Dépenses prévisionnelles'!$J$5,IF(B248="Investissements immatériels",'Dépenses prévisionnelles'!$J$7,0)))</f>
        <v>0</v>
      </c>
      <c r="I248" s="38">
        <f t="shared" si="3"/>
        <v>0</v>
      </c>
    </row>
    <row r="249" spans="1:9" x14ac:dyDescent="0.25">
      <c r="A249" s="37" t="str">
        <f>IF('Dépenses prévisionnelles'!A249="","",'Dépenses prévisionnelles'!A249)</f>
        <v/>
      </c>
      <c r="B249" s="37" t="str">
        <f>IF('Dépenses prévisionnelles'!B249="","",'Dépenses prévisionnelles'!B249)</f>
        <v/>
      </c>
      <c r="C249" s="38">
        <f>'Dépenses prévisionnelles'!D249</f>
        <v>0</v>
      </c>
      <c r="D249" s="39"/>
      <c r="E249" s="40">
        <v>0.6</v>
      </c>
      <c r="F249" s="41" t="str">
        <f>IF(B249="Acquisitions foncières",SUMIF($B$14:B249,"Acquisitions foncières",$C$14:C249),IF(B249="Investissements immatériels",SUMIF($B$14:B249,"Investissements immatériels",$C$14:C249),""))</f>
        <v/>
      </c>
      <c r="G249" s="41" t="str">
        <f>IF(AND(B249="Acquisitions foncières",F249&gt;'Dépenses prévisionnelles'!$J$5),"AC+",IF(AND(B249="Investissements immatériels",F249&gt;'Dépenses prévisionnelles'!$J$7),"IM+",IF(AND(B249="Acquisitions foncières",'Dépenses prévisionnelles'!$I$5="Ce montant dépasse le seuil de 10% du montant total des dépenses"),"AC",IF(AND(B249="Investissements immatériels",$I$7="Le montant des dépenses a été ajusté pours respecter le seuil de 20%"),"IM",""))))</f>
        <v/>
      </c>
      <c r="H249" s="38">
        <f>IF(OR(B249="Investissements matériels",AND(B249="Acquisitions foncières",'Dépenses prévisionnelles'!$I$5="seuil respecté"),AND(B249="Investissements immatériels",'Dépenses prévisionnelles'!$I$7="seuil respecté"),AND(B249="Acquisitions foncières",'Dépenses prévisionnelles'!$I$5="Ce montant dépasse le seuil de 10% du montant total des dépenses",C249&lt;'Dépenses prévisionnelles'!$J$5),AND(B249="Investissements immatériels",'Dépenses prévisionnelles'!$I$7="Le montant des dépenses a été ajusté pours respecter le seuil de 20%",'Répartition des financements'!C249&lt;'Dépenses prévisionnelles'!J242)),'Répartition des financements'!C249,IF('Répartition des financements'!B249="Acquisitions foncières",'Dépenses prévisionnelles'!$J$5,IF(B249="Investissements immatériels",'Dépenses prévisionnelles'!$J$7,0)))</f>
        <v>0</v>
      </c>
      <c r="I249" s="38">
        <f t="shared" si="3"/>
        <v>0</v>
      </c>
    </row>
    <row r="250" spans="1:9" x14ac:dyDescent="0.25">
      <c r="A250" s="37" t="str">
        <f>IF('Dépenses prévisionnelles'!A250="","",'Dépenses prévisionnelles'!A250)</f>
        <v/>
      </c>
      <c r="B250" s="37" t="str">
        <f>IF('Dépenses prévisionnelles'!B250="","",'Dépenses prévisionnelles'!B250)</f>
        <v/>
      </c>
      <c r="C250" s="38">
        <f>'Dépenses prévisionnelles'!D250</f>
        <v>0</v>
      </c>
      <c r="D250" s="39"/>
      <c r="E250" s="40">
        <v>0.6</v>
      </c>
      <c r="F250" s="41" t="str">
        <f>IF(B250="Acquisitions foncières",SUMIF($B$14:B250,"Acquisitions foncières",$C$14:C250),IF(B250="Investissements immatériels",SUMIF($B$14:B250,"Investissements immatériels",$C$14:C250),""))</f>
        <v/>
      </c>
      <c r="G250" s="41" t="str">
        <f>IF(AND(B250="Acquisitions foncières",F250&gt;'Dépenses prévisionnelles'!$J$5),"AC+",IF(AND(B250="Investissements immatériels",F250&gt;'Dépenses prévisionnelles'!$J$7),"IM+",IF(AND(B250="Acquisitions foncières",'Dépenses prévisionnelles'!$I$5="Ce montant dépasse le seuil de 10% du montant total des dépenses"),"AC",IF(AND(B250="Investissements immatériels",$I$7="Le montant des dépenses a été ajusté pours respecter le seuil de 20%"),"IM",""))))</f>
        <v/>
      </c>
      <c r="H250" s="38">
        <f>IF(OR(B250="Investissements matériels",AND(B250="Acquisitions foncières",'Dépenses prévisionnelles'!$I$5="seuil respecté"),AND(B250="Investissements immatériels",'Dépenses prévisionnelles'!$I$7="seuil respecté"),AND(B250="Acquisitions foncières",'Dépenses prévisionnelles'!$I$5="Ce montant dépasse le seuil de 10% du montant total des dépenses",C250&lt;'Dépenses prévisionnelles'!$J$5),AND(B250="Investissements immatériels",'Dépenses prévisionnelles'!$I$7="Le montant des dépenses a été ajusté pours respecter le seuil de 20%",'Répartition des financements'!C250&lt;'Dépenses prévisionnelles'!J243)),'Répartition des financements'!C250,IF('Répartition des financements'!B250="Acquisitions foncières",'Dépenses prévisionnelles'!$J$5,IF(B250="Investissements immatériels",'Dépenses prévisionnelles'!$J$7,0)))</f>
        <v>0</v>
      </c>
      <c r="I250" s="38">
        <f t="shared" si="3"/>
        <v>0</v>
      </c>
    </row>
    <row r="251" spans="1:9" x14ac:dyDescent="0.25">
      <c r="A251" s="37" t="str">
        <f>IF('Dépenses prévisionnelles'!A251="","",'Dépenses prévisionnelles'!A251)</f>
        <v/>
      </c>
      <c r="B251" s="37" t="str">
        <f>IF('Dépenses prévisionnelles'!B251="","",'Dépenses prévisionnelles'!B251)</f>
        <v/>
      </c>
      <c r="C251" s="38">
        <f>'Dépenses prévisionnelles'!D251</f>
        <v>0</v>
      </c>
      <c r="D251" s="39"/>
      <c r="E251" s="40">
        <v>0.6</v>
      </c>
      <c r="F251" s="41" t="str">
        <f>IF(B251="Acquisitions foncières",SUMIF($B$14:B251,"Acquisitions foncières",$C$14:C251),IF(B251="Investissements immatériels",SUMIF($B$14:B251,"Investissements immatériels",$C$14:C251),""))</f>
        <v/>
      </c>
      <c r="G251" s="41" t="str">
        <f>IF(AND(B251="Acquisitions foncières",F251&gt;'Dépenses prévisionnelles'!$J$5),"AC+",IF(AND(B251="Investissements immatériels",F251&gt;'Dépenses prévisionnelles'!$J$7),"IM+",IF(AND(B251="Acquisitions foncières",'Dépenses prévisionnelles'!$I$5="Ce montant dépasse le seuil de 10% du montant total des dépenses"),"AC",IF(AND(B251="Investissements immatériels",$I$7="Le montant des dépenses a été ajusté pours respecter le seuil de 20%"),"IM",""))))</f>
        <v/>
      </c>
      <c r="H251" s="38">
        <f>IF(OR(B251="Investissements matériels",AND(B251="Acquisitions foncières",'Dépenses prévisionnelles'!$I$5="seuil respecté"),AND(B251="Investissements immatériels",'Dépenses prévisionnelles'!$I$7="seuil respecté"),AND(B251="Acquisitions foncières",'Dépenses prévisionnelles'!$I$5="Ce montant dépasse le seuil de 10% du montant total des dépenses",C251&lt;'Dépenses prévisionnelles'!$J$5),AND(B251="Investissements immatériels",'Dépenses prévisionnelles'!$I$7="Le montant des dépenses a été ajusté pours respecter le seuil de 20%",'Répartition des financements'!C251&lt;'Dépenses prévisionnelles'!J244)),'Répartition des financements'!C251,IF('Répartition des financements'!B251="Acquisitions foncières",'Dépenses prévisionnelles'!$J$5,IF(B251="Investissements immatériels",'Dépenses prévisionnelles'!$J$7,0)))</f>
        <v>0</v>
      </c>
      <c r="I251" s="38">
        <f t="shared" si="3"/>
        <v>0</v>
      </c>
    </row>
    <row r="252" spans="1:9" x14ac:dyDescent="0.25">
      <c r="A252" s="37" t="str">
        <f>IF('Dépenses prévisionnelles'!A252="","",'Dépenses prévisionnelles'!A252)</f>
        <v/>
      </c>
      <c r="B252" s="37" t="str">
        <f>IF('Dépenses prévisionnelles'!B252="","",'Dépenses prévisionnelles'!B252)</f>
        <v/>
      </c>
      <c r="C252" s="38">
        <f>'Dépenses prévisionnelles'!D252</f>
        <v>0</v>
      </c>
      <c r="D252" s="39"/>
      <c r="E252" s="40">
        <v>0.6</v>
      </c>
      <c r="F252" s="41" t="str">
        <f>IF(B252="Acquisitions foncières",SUMIF($B$14:B252,"Acquisitions foncières",$C$14:C252),IF(B252="Investissements immatériels",SUMIF($B$14:B252,"Investissements immatériels",$C$14:C252),""))</f>
        <v/>
      </c>
      <c r="G252" s="41" t="str">
        <f>IF(AND(B252="Acquisitions foncières",F252&gt;'Dépenses prévisionnelles'!$J$5),"AC+",IF(AND(B252="Investissements immatériels",F252&gt;'Dépenses prévisionnelles'!$J$7),"IM+",IF(AND(B252="Acquisitions foncières",'Dépenses prévisionnelles'!$I$5="Ce montant dépasse le seuil de 10% du montant total des dépenses"),"AC",IF(AND(B252="Investissements immatériels",$I$7="Le montant des dépenses a été ajusté pours respecter le seuil de 20%"),"IM",""))))</f>
        <v/>
      </c>
      <c r="H252" s="38">
        <f>IF(OR(B252="Investissements matériels",AND(B252="Acquisitions foncières",'Dépenses prévisionnelles'!$I$5="seuil respecté"),AND(B252="Investissements immatériels",'Dépenses prévisionnelles'!$I$7="seuil respecté"),AND(B252="Acquisitions foncières",'Dépenses prévisionnelles'!$I$5="Ce montant dépasse le seuil de 10% du montant total des dépenses",C252&lt;'Dépenses prévisionnelles'!$J$5),AND(B252="Investissements immatériels",'Dépenses prévisionnelles'!$I$7="Le montant des dépenses a été ajusté pours respecter le seuil de 20%",'Répartition des financements'!C252&lt;'Dépenses prévisionnelles'!J245)),'Répartition des financements'!C252,IF('Répartition des financements'!B252="Acquisitions foncières",'Dépenses prévisionnelles'!$J$5,IF(B252="Investissements immatériels",'Dépenses prévisionnelles'!$J$7,0)))</f>
        <v>0</v>
      </c>
      <c r="I252" s="38">
        <f t="shared" si="3"/>
        <v>0</v>
      </c>
    </row>
    <row r="253" spans="1:9" x14ac:dyDescent="0.25">
      <c r="A253" s="37" t="str">
        <f>IF('Dépenses prévisionnelles'!A253="","",'Dépenses prévisionnelles'!A253)</f>
        <v/>
      </c>
      <c r="B253" s="37" t="str">
        <f>IF('Dépenses prévisionnelles'!B253="","",'Dépenses prévisionnelles'!B253)</f>
        <v/>
      </c>
      <c r="C253" s="38">
        <f>'Dépenses prévisionnelles'!D253</f>
        <v>0</v>
      </c>
      <c r="D253" s="39"/>
      <c r="E253" s="40">
        <v>0.6</v>
      </c>
      <c r="F253" s="41" t="str">
        <f>IF(B253="Acquisitions foncières",SUMIF($B$14:B253,"Acquisitions foncières",$C$14:C253),IF(B253="Investissements immatériels",SUMIF($B$14:B253,"Investissements immatériels",$C$14:C253),""))</f>
        <v/>
      </c>
      <c r="G253" s="41" t="str">
        <f>IF(AND(B253="Acquisitions foncières",F253&gt;'Dépenses prévisionnelles'!$J$5),"AC+",IF(AND(B253="Investissements immatériels",F253&gt;'Dépenses prévisionnelles'!$J$7),"IM+",IF(AND(B253="Acquisitions foncières",'Dépenses prévisionnelles'!$I$5="Ce montant dépasse le seuil de 10% du montant total des dépenses"),"AC",IF(AND(B253="Investissements immatériels",$I$7="Le montant des dépenses a été ajusté pours respecter le seuil de 20%"),"IM",""))))</f>
        <v/>
      </c>
      <c r="H253" s="38">
        <f>IF(OR(B253="Investissements matériels",AND(B253="Acquisitions foncières",'Dépenses prévisionnelles'!$I$5="seuil respecté"),AND(B253="Investissements immatériels",'Dépenses prévisionnelles'!$I$7="seuil respecté"),AND(B253="Acquisitions foncières",'Dépenses prévisionnelles'!$I$5="Ce montant dépasse le seuil de 10% du montant total des dépenses",C253&lt;'Dépenses prévisionnelles'!$J$5),AND(B253="Investissements immatériels",'Dépenses prévisionnelles'!$I$7="Le montant des dépenses a été ajusté pours respecter le seuil de 20%",'Répartition des financements'!C253&lt;'Dépenses prévisionnelles'!J246)),'Répartition des financements'!C253,IF('Répartition des financements'!B253="Acquisitions foncières",'Dépenses prévisionnelles'!$J$5,IF(B253="Investissements immatériels",'Dépenses prévisionnelles'!$J$7,0)))</f>
        <v>0</v>
      </c>
      <c r="I253" s="38">
        <f t="shared" si="3"/>
        <v>0</v>
      </c>
    </row>
    <row r="254" spans="1:9" x14ac:dyDescent="0.25">
      <c r="A254" s="37" t="str">
        <f>IF('Dépenses prévisionnelles'!A254="","",'Dépenses prévisionnelles'!A254)</f>
        <v/>
      </c>
      <c r="B254" s="37" t="str">
        <f>IF('Dépenses prévisionnelles'!B254="","",'Dépenses prévisionnelles'!B254)</f>
        <v/>
      </c>
      <c r="C254" s="38">
        <f>'Dépenses prévisionnelles'!D254</f>
        <v>0</v>
      </c>
      <c r="D254" s="39"/>
      <c r="E254" s="40">
        <v>0.6</v>
      </c>
      <c r="F254" s="41" t="str">
        <f>IF(B254="Acquisitions foncières",SUMIF($B$14:B254,"Acquisitions foncières",$C$14:C254),IF(B254="Investissements immatériels",SUMIF($B$14:B254,"Investissements immatériels",$C$14:C254),""))</f>
        <v/>
      </c>
      <c r="G254" s="41" t="str">
        <f>IF(AND(B254="Acquisitions foncières",F254&gt;'Dépenses prévisionnelles'!$J$5),"AC+",IF(AND(B254="Investissements immatériels",F254&gt;'Dépenses prévisionnelles'!$J$7),"IM+",IF(AND(B254="Acquisitions foncières",'Dépenses prévisionnelles'!$I$5="Ce montant dépasse le seuil de 10% du montant total des dépenses"),"AC",IF(AND(B254="Investissements immatériels",$I$7="Le montant des dépenses a été ajusté pours respecter le seuil de 20%"),"IM",""))))</f>
        <v/>
      </c>
      <c r="H254" s="38">
        <f>IF(OR(B254="Investissements matériels",AND(B254="Acquisitions foncières",'Dépenses prévisionnelles'!$I$5="seuil respecté"),AND(B254="Investissements immatériels",'Dépenses prévisionnelles'!$I$7="seuil respecté"),AND(B254="Acquisitions foncières",'Dépenses prévisionnelles'!$I$5="Ce montant dépasse le seuil de 10% du montant total des dépenses",C254&lt;'Dépenses prévisionnelles'!$J$5),AND(B254="Investissements immatériels",'Dépenses prévisionnelles'!$I$7="Le montant des dépenses a été ajusté pours respecter le seuil de 20%",'Répartition des financements'!C254&lt;'Dépenses prévisionnelles'!J247)),'Répartition des financements'!C254,IF('Répartition des financements'!B254="Acquisitions foncières",'Dépenses prévisionnelles'!$J$5,IF(B254="Investissements immatériels",'Dépenses prévisionnelles'!$J$7,0)))</f>
        <v>0</v>
      </c>
      <c r="I254" s="38">
        <f t="shared" si="3"/>
        <v>0</v>
      </c>
    </row>
    <row r="255" spans="1:9" x14ac:dyDescent="0.25">
      <c r="A255" s="37" t="str">
        <f>IF('Dépenses prévisionnelles'!A255="","",'Dépenses prévisionnelles'!A255)</f>
        <v/>
      </c>
      <c r="B255" s="37" t="str">
        <f>IF('Dépenses prévisionnelles'!B255="","",'Dépenses prévisionnelles'!B255)</f>
        <v/>
      </c>
      <c r="C255" s="38">
        <f>'Dépenses prévisionnelles'!D255</f>
        <v>0</v>
      </c>
      <c r="D255" s="39"/>
      <c r="E255" s="40">
        <v>0.6</v>
      </c>
      <c r="F255" s="41" t="str">
        <f>IF(B255="Acquisitions foncières",SUMIF($B$14:B255,"Acquisitions foncières",$C$14:C255),IF(B255="Investissements immatériels",SUMIF($B$14:B255,"Investissements immatériels",$C$14:C255),""))</f>
        <v/>
      </c>
      <c r="G255" s="41" t="str">
        <f>IF(AND(B255="Acquisitions foncières",F255&gt;'Dépenses prévisionnelles'!$J$5),"AC+",IF(AND(B255="Investissements immatériels",F255&gt;'Dépenses prévisionnelles'!$J$7),"IM+",IF(AND(B255="Acquisitions foncières",'Dépenses prévisionnelles'!$I$5="Ce montant dépasse le seuil de 10% du montant total des dépenses"),"AC",IF(AND(B255="Investissements immatériels",$I$7="Le montant des dépenses a été ajusté pours respecter le seuil de 20%"),"IM",""))))</f>
        <v/>
      </c>
      <c r="H255" s="38">
        <f>IF(OR(B255="Investissements matériels",AND(B255="Acquisitions foncières",'Dépenses prévisionnelles'!$I$5="seuil respecté"),AND(B255="Investissements immatériels",'Dépenses prévisionnelles'!$I$7="seuil respecté"),AND(B255="Acquisitions foncières",'Dépenses prévisionnelles'!$I$5="Ce montant dépasse le seuil de 10% du montant total des dépenses",C255&lt;'Dépenses prévisionnelles'!$J$5),AND(B255="Investissements immatériels",'Dépenses prévisionnelles'!$I$7="Le montant des dépenses a été ajusté pours respecter le seuil de 20%",'Répartition des financements'!C255&lt;'Dépenses prévisionnelles'!J248)),'Répartition des financements'!C255,IF('Répartition des financements'!B255="Acquisitions foncières",'Dépenses prévisionnelles'!$J$5,IF(B255="Investissements immatériels",'Dépenses prévisionnelles'!$J$7,0)))</f>
        <v>0</v>
      </c>
      <c r="I255" s="38">
        <f t="shared" si="3"/>
        <v>0</v>
      </c>
    </row>
    <row r="256" spans="1:9" x14ac:dyDescent="0.25">
      <c r="A256" s="37" t="str">
        <f>IF('Dépenses prévisionnelles'!A256="","",'Dépenses prévisionnelles'!A256)</f>
        <v/>
      </c>
      <c r="B256" s="37" t="str">
        <f>IF('Dépenses prévisionnelles'!B256="","",'Dépenses prévisionnelles'!B256)</f>
        <v/>
      </c>
      <c r="C256" s="38">
        <f>'Dépenses prévisionnelles'!D256</f>
        <v>0</v>
      </c>
      <c r="D256" s="39"/>
      <c r="E256" s="40">
        <v>0.6</v>
      </c>
      <c r="F256" s="41" t="str">
        <f>IF(B256="Acquisitions foncières",SUMIF($B$14:B256,"Acquisitions foncières",$C$14:C256),IF(B256="Investissements immatériels",SUMIF($B$14:B256,"Investissements immatériels",$C$14:C256),""))</f>
        <v/>
      </c>
      <c r="G256" s="41" t="str">
        <f>IF(AND(B256="Acquisitions foncières",F256&gt;'Dépenses prévisionnelles'!$J$5),"AC+",IF(AND(B256="Investissements immatériels",F256&gt;'Dépenses prévisionnelles'!$J$7),"IM+",IF(AND(B256="Acquisitions foncières",'Dépenses prévisionnelles'!$I$5="Ce montant dépasse le seuil de 10% du montant total des dépenses"),"AC",IF(AND(B256="Investissements immatériels",$I$7="Le montant des dépenses a été ajusté pours respecter le seuil de 20%"),"IM",""))))</f>
        <v/>
      </c>
      <c r="H256" s="38">
        <f>IF(OR(B256="Investissements matériels",AND(B256="Acquisitions foncières",'Dépenses prévisionnelles'!$I$5="seuil respecté"),AND(B256="Investissements immatériels",'Dépenses prévisionnelles'!$I$7="seuil respecté"),AND(B256="Acquisitions foncières",'Dépenses prévisionnelles'!$I$5="Ce montant dépasse le seuil de 10% du montant total des dépenses",C256&lt;'Dépenses prévisionnelles'!$J$5),AND(B256="Investissements immatériels",'Dépenses prévisionnelles'!$I$7="Le montant des dépenses a été ajusté pours respecter le seuil de 20%",'Répartition des financements'!C256&lt;'Dépenses prévisionnelles'!J249)),'Répartition des financements'!C256,IF('Répartition des financements'!B256="Acquisitions foncières",'Dépenses prévisionnelles'!$J$5,IF(B256="Investissements immatériels",'Dépenses prévisionnelles'!$J$7,0)))</f>
        <v>0</v>
      </c>
      <c r="I256" s="38">
        <f t="shared" si="3"/>
        <v>0</v>
      </c>
    </row>
    <row r="257" spans="1:9" x14ac:dyDescent="0.25">
      <c r="A257" s="37" t="str">
        <f>IF('Dépenses prévisionnelles'!A257="","",'Dépenses prévisionnelles'!A257)</f>
        <v/>
      </c>
      <c r="B257" s="37" t="str">
        <f>IF('Dépenses prévisionnelles'!B257="","",'Dépenses prévisionnelles'!B257)</f>
        <v/>
      </c>
      <c r="C257" s="38">
        <f>'Dépenses prévisionnelles'!D257</f>
        <v>0</v>
      </c>
      <c r="D257" s="39"/>
      <c r="E257" s="40">
        <v>0.6</v>
      </c>
      <c r="F257" s="41" t="str">
        <f>IF(B257="Acquisitions foncières",SUMIF($B$14:B257,"Acquisitions foncières",$C$14:C257),IF(B257="Investissements immatériels",SUMIF($B$14:B257,"Investissements immatériels",$C$14:C257),""))</f>
        <v/>
      </c>
      <c r="G257" s="41" t="str">
        <f>IF(AND(B257="Acquisitions foncières",F257&gt;'Dépenses prévisionnelles'!$J$5),"AC+",IF(AND(B257="Investissements immatériels",F257&gt;'Dépenses prévisionnelles'!$J$7),"IM+",IF(AND(B257="Acquisitions foncières",'Dépenses prévisionnelles'!$I$5="Ce montant dépasse le seuil de 10% du montant total des dépenses"),"AC",IF(AND(B257="Investissements immatériels",$I$7="Le montant des dépenses a été ajusté pours respecter le seuil de 20%"),"IM",""))))</f>
        <v/>
      </c>
      <c r="H257" s="38">
        <f>IF(OR(B257="Investissements matériels",AND(B257="Acquisitions foncières",'Dépenses prévisionnelles'!$I$5="seuil respecté"),AND(B257="Investissements immatériels",'Dépenses prévisionnelles'!$I$7="seuil respecté"),AND(B257="Acquisitions foncières",'Dépenses prévisionnelles'!$I$5="Ce montant dépasse le seuil de 10% du montant total des dépenses",C257&lt;'Dépenses prévisionnelles'!$J$5),AND(B257="Investissements immatériels",'Dépenses prévisionnelles'!$I$7="Le montant des dépenses a été ajusté pours respecter le seuil de 20%",'Répartition des financements'!C257&lt;'Dépenses prévisionnelles'!J250)),'Répartition des financements'!C257,IF('Répartition des financements'!B257="Acquisitions foncières",'Dépenses prévisionnelles'!$J$5,IF(B257="Investissements immatériels",'Dépenses prévisionnelles'!$J$7,0)))</f>
        <v>0</v>
      </c>
      <c r="I257" s="38">
        <f t="shared" si="3"/>
        <v>0</v>
      </c>
    </row>
    <row r="258" spans="1:9" x14ac:dyDescent="0.25">
      <c r="A258" s="37" t="str">
        <f>IF('Dépenses prévisionnelles'!A258="","",'Dépenses prévisionnelles'!A258)</f>
        <v/>
      </c>
      <c r="B258" s="37" t="str">
        <f>IF('Dépenses prévisionnelles'!B258="","",'Dépenses prévisionnelles'!B258)</f>
        <v/>
      </c>
      <c r="C258" s="38">
        <f>'Dépenses prévisionnelles'!D258</f>
        <v>0</v>
      </c>
      <c r="D258" s="39"/>
      <c r="E258" s="40">
        <v>0.6</v>
      </c>
      <c r="F258" s="41" t="str">
        <f>IF(B258="Acquisitions foncières",SUMIF($B$14:B258,"Acquisitions foncières",$C$14:C258),IF(B258="Investissements immatériels",SUMIF($B$14:B258,"Investissements immatériels",$C$14:C258),""))</f>
        <v/>
      </c>
      <c r="G258" s="41" t="str">
        <f>IF(AND(B258="Acquisitions foncières",F258&gt;'Dépenses prévisionnelles'!$J$5),"AC+",IF(AND(B258="Investissements immatériels",F258&gt;'Dépenses prévisionnelles'!$J$7),"IM+",IF(AND(B258="Acquisitions foncières",'Dépenses prévisionnelles'!$I$5="Ce montant dépasse le seuil de 10% du montant total des dépenses"),"AC",IF(AND(B258="Investissements immatériels",$I$7="Le montant des dépenses a été ajusté pours respecter le seuil de 20%"),"IM",""))))</f>
        <v/>
      </c>
      <c r="H258" s="38">
        <f>IF(OR(B258="Investissements matériels",AND(B258="Acquisitions foncières",'Dépenses prévisionnelles'!$I$5="seuil respecté"),AND(B258="Investissements immatériels",'Dépenses prévisionnelles'!$I$7="seuil respecté"),AND(B258="Acquisitions foncières",'Dépenses prévisionnelles'!$I$5="Ce montant dépasse le seuil de 10% du montant total des dépenses",C258&lt;'Dépenses prévisionnelles'!$J$5),AND(B258="Investissements immatériels",'Dépenses prévisionnelles'!$I$7="Le montant des dépenses a été ajusté pours respecter le seuil de 20%",'Répartition des financements'!C258&lt;'Dépenses prévisionnelles'!J251)),'Répartition des financements'!C258,IF('Répartition des financements'!B258="Acquisitions foncières",'Dépenses prévisionnelles'!$J$5,IF(B258="Investissements immatériels",'Dépenses prévisionnelles'!$J$7,0)))</f>
        <v>0</v>
      </c>
      <c r="I258" s="38">
        <f t="shared" si="3"/>
        <v>0</v>
      </c>
    </row>
    <row r="259" spans="1:9" x14ac:dyDescent="0.25">
      <c r="A259" s="37" t="str">
        <f>IF('Dépenses prévisionnelles'!A259="","",'Dépenses prévisionnelles'!A259)</f>
        <v/>
      </c>
      <c r="B259" s="37" t="str">
        <f>IF('Dépenses prévisionnelles'!B259="","",'Dépenses prévisionnelles'!B259)</f>
        <v/>
      </c>
      <c r="C259" s="38">
        <f>'Dépenses prévisionnelles'!D259</f>
        <v>0</v>
      </c>
      <c r="D259" s="39"/>
      <c r="E259" s="40">
        <v>0.6</v>
      </c>
      <c r="F259" s="41" t="str">
        <f>IF(B259="Acquisitions foncières",SUMIF($B$14:B259,"Acquisitions foncières",$C$14:C259),IF(B259="Investissements immatériels",SUMIF($B$14:B259,"Investissements immatériels",$C$14:C259),""))</f>
        <v/>
      </c>
      <c r="G259" s="41" t="str">
        <f>IF(AND(B259="Acquisitions foncières",F259&gt;'Dépenses prévisionnelles'!$J$5),"AC+",IF(AND(B259="Investissements immatériels",F259&gt;'Dépenses prévisionnelles'!$J$7),"IM+",IF(AND(B259="Acquisitions foncières",'Dépenses prévisionnelles'!$I$5="Ce montant dépasse le seuil de 10% du montant total des dépenses"),"AC",IF(AND(B259="Investissements immatériels",$I$7="Le montant des dépenses a été ajusté pours respecter le seuil de 20%"),"IM",""))))</f>
        <v/>
      </c>
      <c r="H259" s="38">
        <f>IF(OR(B259="Investissements matériels",AND(B259="Acquisitions foncières",'Dépenses prévisionnelles'!$I$5="seuil respecté"),AND(B259="Investissements immatériels",'Dépenses prévisionnelles'!$I$7="seuil respecté"),AND(B259="Acquisitions foncières",'Dépenses prévisionnelles'!$I$5="Ce montant dépasse le seuil de 10% du montant total des dépenses",C259&lt;'Dépenses prévisionnelles'!$J$5),AND(B259="Investissements immatériels",'Dépenses prévisionnelles'!$I$7="Le montant des dépenses a été ajusté pours respecter le seuil de 20%",'Répartition des financements'!C259&lt;'Dépenses prévisionnelles'!J252)),'Répartition des financements'!C259,IF('Répartition des financements'!B259="Acquisitions foncières",'Dépenses prévisionnelles'!$J$5,IF(B259="Investissements immatériels",'Dépenses prévisionnelles'!$J$7,0)))</f>
        <v>0</v>
      </c>
      <c r="I259" s="38">
        <f t="shared" si="3"/>
        <v>0</v>
      </c>
    </row>
    <row r="260" spans="1:9" x14ac:dyDescent="0.25">
      <c r="A260" s="37" t="str">
        <f>IF('Dépenses prévisionnelles'!A260="","",'Dépenses prévisionnelles'!A260)</f>
        <v/>
      </c>
      <c r="B260" s="37" t="str">
        <f>IF('Dépenses prévisionnelles'!B260="","",'Dépenses prévisionnelles'!B260)</f>
        <v/>
      </c>
      <c r="C260" s="38">
        <f>'Dépenses prévisionnelles'!D260</f>
        <v>0</v>
      </c>
      <c r="D260" s="39"/>
      <c r="E260" s="40">
        <v>0.6</v>
      </c>
      <c r="F260" s="41" t="str">
        <f>IF(B260="Acquisitions foncières",SUMIF($B$14:B260,"Acquisitions foncières",$C$14:C260),IF(B260="Investissements immatériels",SUMIF($B$14:B260,"Investissements immatériels",$C$14:C260),""))</f>
        <v/>
      </c>
      <c r="G260" s="41" t="str">
        <f>IF(AND(B260="Acquisitions foncières",F260&gt;'Dépenses prévisionnelles'!$J$5),"AC+",IF(AND(B260="Investissements immatériels",F260&gt;'Dépenses prévisionnelles'!$J$7),"IM+",IF(AND(B260="Acquisitions foncières",'Dépenses prévisionnelles'!$I$5="Ce montant dépasse le seuil de 10% du montant total des dépenses"),"AC",IF(AND(B260="Investissements immatériels",$I$7="Le montant des dépenses a été ajusté pours respecter le seuil de 20%"),"IM",""))))</f>
        <v/>
      </c>
      <c r="H260" s="38">
        <f>IF(OR(B260="Investissements matériels",AND(B260="Acquisitions foncières",'Dépenses prévisionnelles'!$I$5="seuil respecté"),AND(B260="Investissements immatériels",'Dépenses prévisionnelles'!$I$7="seuil respecté"),AND(B260="Acquisitions foncières",'Dépenses prévisionnelles'!$I$5="Ce montant dépasse le seuil de 10% du montant total des dépenses",C260&lt;'Dépenses prévisionnelles'!$J$5),AND(B260="Investissements immatériels",'Dépenses prévisionnelles'!$I$7="Le montant des dépenses a été ajusté pours respecter le seuil de 20%",'Répartition des financements'!C260&lt;'Dépenses prévisionnelles'!J253)),'Répartition des financements'!C260,IF('Répartition des financements'!B260="Acquisitions foncières",'Dépenses prévisionnelles'!$J$5,IF(B260="Investissements immatériels",'Dépenses prévisionnelles'!$J$7,0)))</f>
        <v>0</v>
      </c>
      <c r="I260" s="38">
        <f t="shared" si="3"/>
        <v>0</v>
      </c>
    </row>
  </sheetData>
  <sheetProtection algorithmName="SHA-512" hashValue="neyj/hCrSVa7yVmwUeO3enyM9ViCphwlJKbV431uZ6nJfxAck4Pa8uuZFrO0qd9k3ze0FMy9dV2PIxcnd7bfEw==" saltValue="3g0Y3+V1yvhHAmNm7GDI0w==" spinCount="100000" sheet="1" selectLockedCells="1"/>
  <mergeCells count="21">
    <mergeCell ref="A1:L1"/>
    <mergeCell ref="B3:C3"/>
    <mergeCell ref="K5:L5"/>
    <mergeCell ref="A6:I6"/>
    <mergeCell ref="A7:I7"/>
    <mergeCell ref="K7:K9"/>
    <mergeCell ref="L7:L9"/>
    <mergeCell ref="A8:I8"/>
    <mergeCell ref="A9:I9"/>
    <mergeCell ref="L15:L16"/>
    <mergeCell ref="M15:M16"/>
    <mergeCell ref="K11:L11"/>
    <mergeCell ref="A12:A13"/>
    <mergeCell ref="B12:B13"/>
    <mergeCell ref="C12:C13"/>
    <mergeCell ref="D12:D13"/>
    <mergeCell ref="E12:E13"/>
    <mergeCell ref="F12:F13"/>
    <mergeCell ref="G12:G13"/>
    <mergeCell ref="H12:H13"/>
    <mergeCell ref="I12:I13"/>
  </mergeCell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operator="equal" allowBlank="1" showInputMessage="1" showErrorMessage="1">
          <x14:formula1>
            <xm:f>'Ne pas utiliser'!$A$7:$A$8</xm:f>
          </x14:formula1>
          <x14:formula2>
            <xm:f>0</xm:f>
          </x14:formula2>
          <xm:sqref>D14:D260</xm:sqref>
        </x14:dataValidation>
        <x14:dataValidation type="list" operator="equal" allowBlank="1" showInputMessage="1" showErrorMessage="1">
          <x14:formula1>
            <xm:f>'Ne pas utiliser'!$A$2:$A$4</xm:f>
          </x14:formula1>
          <x14:formula2>
            <xm:f>0</xm:f>
          </x14:formula2>
          <xm:sqref>B12:B13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D1" zoomScaleNormal="100" workbookViewId="0">
      <selection activeCell="E13" sqref="E13"/>
    </sheetView>
  </sheetViews>
  <sheetFormatPr baseColWidth="10" defaultColWidth="10.7109375" defaultRowHeight="15" x14ac:dyDescent="0.25"/>
  <cols>
    <col min="1" max="1" width="22.85546875" hidden="1" customWidth="1"/>
    <col min="2" max="3" width="11.5703125" hidden="1" customWidth="1"/>
    <col min="5" max="5" width="22.85546875" customWidth="1"/>
  </cols>
  <sheetData>
    <row r="1" spans="1:1" x14ac:dyDescent="0.25">
      <c r="A1" t="s">
        <v>44</v>
      </c>
    </row>
    <row r="2" spans="1:1" x14ac:dyDescent="0.25">
      <c r="A2" t="s">
        <v>7</v>
      </c>
    </row>
    <row r="3" spans="1:1" x14ac:dyDescent="0.25">
      <c r="A3" t="s">
        <v>11</v>
      </c>
    </row>
    <row r="4" spans="1:1" x14ac:dyDescent="0.25">
      <c r="A4" t="s">
        <v>8</v>
      </c>
    </row>
    <row r="7" spans="1:1" x14ac:dyDescent="0.25">
      <c r="A7" t="s">
        <v>45</v>
      </c>
    </row>
    <row r="8" spans="1:1" x14ac:dyDescent="0.25">
      <c r="A8" t="s">
        <v>46</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Dépenses prévisionnelles</vt:lpstr>
      <vt:lpstr>Répartition des financements</vt:lpstr>
      <vt:lpstr>Ne pas utiliser</vt:lpstr>
      <vt:lpstr>'Dépenses prévisionnelles'!_ftnref1</vt:lpstr>
      <vt:lpstr>'Dépenses prévisionnelles'!_ftnref2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Anne-Laure LAVAL</dc:creator>
  <dc:description/>
  <cp:lastModifiedBy>ladministrateur</cp:lastModifiedBy>
  <dcterms:created xsi:type="dcterms:W3CDTF">2026-05-22T16:27:18Z</dcterms:created>
  <dcterms:modified xsi:type="dcterms:W3CDTF">2026-06-01T09:03:13Z</dcterms:modified>
  <dc:language>fr-FR</dc:language>
</cp:coreProperties>
</file>