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WSREA\MAEC_BIO\MAEC 2023 2027\AAP MAEC\AAP Eau 2023\Dossier AAP 2023 MAEC Eau (site internet DRIAAF)\"/>
    </mc:Choice>
  </mc:AlternateContent>
  <bookViews>
    <workbookView xWindow="0" yWindow="0" windowWidth="28800" windowHeight="11700" tabRatio="500"/>
  </bookViews>
  <sheets>
    <sheet name="Lisez moi" sheetId="1" r:id="rId1"/>
    <sheet name="Budget" sheetId="2" r:id="rId2"/>
    <sheet name="Liste_MAEC" sheetId="3" r:id="rId3"/>
  </sheets>
  <definedNames>
    <definedName name="_xlnm.Print_Area" localSheetId="1">Budget!$A$1:$R$40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D5" i="2"/>
  <c r="C5" i="2"/>
  <c r="B5" i="2"/>
  <c r="K7" i="2" l="1"/>
  <c r="K8" i="2"/>
  <c r="K9" i="2"/>
  <c r="K12" i="2"/>
  <c r="K13" i="2"/>
  <c r="K16" i="2"/>
  <c r="K17" i="2"/>
  <c r="K20" i="2"/>
  <c r="K21" i="2"/>
  <c r="K24" i="2"/>
  <c r="K25" i="2"/>
  <c r="K28" i="2"/>
  <c r="K29" i="2"/>
  <c r="K32" i="2"/>
  <c r="K33" i="2"/>
  <c r="K36" i="2"/>
  <c r="K37" i="2"/>
  <c r="K10" i="2"/>
  <c r="K11" i="2"/>
  <c r="K14" i="2"/>
  <c r="K15" i="2"/>
  <c r="K18" i="2"/>
  <c r="K19" i="2"/>
  <c r="K22" i="2"/>
  <c r="K23" i="2"/>
  <c r="K26" i="2"/>
  <c r="K27" i="2"/>
  <c r="K30" i="2"/>
  <c r="K31" i="2"/>
  <c r="K34" i="2"/>
  <c r="K35" i="2"/>
  <c r="K38" i="2"/>
  <c r="K39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5" i="2"/>
  <c r="I40" i="2" l="1"/>
  <c r="H40" i="2"/>
  <c r="F40" i="2"/>
  <c r="E40" i="2"/>
  <c r="P38" i="2"/>
  <c r="M36" i="2"/>
  <c r="M34" i="2"/>
  <c r="M32" i="2"/>
  <c r="P30" i="2"/>
  <c r="M28" i="2"/>
  <c r="M24" i="2"/>
  <c r="P22" i="2"/>
  <c r="M20" i="2"/>
  <c r="M16" i="2"/>
  <c r="P14" i="2"/>
  <c r="P12" i="2"/>
  <c r="P9" i="2"/>
  <c r="K6" i="2"/>
  <c r="P6" i="2" s="1"/>
  <c r="K5" i="2"/>
  <c r="P20" i="2" l="1"/>
  <c r="M12" i="2"/>
  <c r="P28" i="2"/>
  <c r="P34" i="2"/>
  <c r="M8" i="2"/>
  <c r="P36" i="2"/>
  <c r="P7" i="2"/>
  <c r="M7" i="2"/>
  <c r="P13" i="2"/>
  <c r="M13" i="2"/>
  <c r="P17" i="2"/>
  <c r="M17" i="2"/>
  <c r="P29" i="2"/>
  <c r="M29" i="2"/>
  <c r="P35" i="2"/>
  <c r="M35" i="2"/>
  <c r="P27" i="2"/>
  <c r="M27" i="2"/>
  <c r="K40" i="2"/>
  <c r="P5" i="2"/>
  <c r="M5" i="2"/>
  <c r="P21" i="2"/>
  <c r="M21" i="2"/>
  <c r="P25" i="2"/>
  <c r="M25" i="2"/>
  <c r="P37" i="2"/>
  <c r="M37" i="2"/>
  <c r="P11" i="2"/>
  <c r="M11" i="2"/>
  <c r="P19" i="2"/>
  <c r="M19" i="2"/>
  <c r="P8" i="2"/>
  <c r="M9" i="2"/>
  <c r="M10" i="2"/>
  <c r="M18" i="2"/>
  <c r="M26" i="2"/>
  <c r="P33" i="2"/>
  <c r="M33" i="2"/>
  <c r="P39" i="2"/>
  <c r="M39" i="2"/>
  <c r="P23" i="2"/>
  <c r="M23" i="2"/>
  <c r="P26" i="2"/>
  <c r="P31" i="2"/>
  <c r="M31" i="2"/>
  <c r="P10" i="2"/>
  <c r="P15" i="2"/>
  <c r="M15" i="2"/>
  <c r="P18" i="2"/>
  <c r="M6" i="2"/>
  <c r="M14" i="2"/>
  <c r="P16" i="2"/>
  <c r="M22" i="2"/>
  <c r="P24" i="2"/>
  <c r="M30" i="2"/>
  <c r="P32" i="2"/>
  <c r="M38" i="2"/>
  <c r="P40" i="2" l="1"/>
  <c r="M40" i="2"/>
</calcChain>
</file>

<file path=xl/sharedStrings.xml><?xml version="1.0" encoding="utf-8"?>
<sst xmlns="http://schemas.openxmlformats.org/spreadsheetml/2006/main" count="160" uniqueCount="94">
  <si>
    <t>Désignation du PAEC :</t>
  </si>
  <si>
    <t>Opérateur :</t>
  </si>
  <si>
    <t>En grisé : remplissage automatique</t>
  </si>
  <si>
    <r>
      <rPr>
        <b/>
        <sz val="10"/>
        <rFont val="Arial"/>
        <family val="2"/>
        <charset val="1"/>
      </rPr>
      <t xml:space="preserve">N° de la MAEC
</t>
    </r>
    <r>
      <rPr>
        <i/>
        <sz val="10"/>
        <rFont val="Arial"/>
        <family val="2"/>
        <charset val="1"/>
      </rPr>
      <t>(Utiliser obligatoirement le n° figurant dans l’onglet Liste_MAEC)</t>
    </r>
  </si>
  <si>
    <t>MAEC 1</t>
  </si>
  <si>
    <t>Montant unitaire</t>
  </si>
  <si>
    <t>Nb prévisionnel d’engagements 2023-2027</t>
  </si>
  <si>
    <r>
      <rPr>
        <b/>
        <sz val="10"/>
        <rFont val="Arial"/>
        <family val="2"/>
        <charset val="1"/>
      </rPr>
      <t xml:space="preserve">Taux de cofinancement FEADER (%)
</t>
    </r>
    <r>
      <rPr>
        <i/>
        <sz val="10"/>
        <rFont val="Arial"/>
        <family val="2"/>
        <charset val="1"/>
      </rPr>
      <t>(80 %par défaut en première approche pour toutes les MAEC)</t>
    </r>
  </si>
  <si>
    <t>Montant FEADER</t>
  </si>
  <si>
    <t>Financeur national 1</t>
  </si>
  <si>
    <t>Taux de cofinancement financeur national 1 (%)</t>
  </si>
  <si>
    <t>Montant financeur national 1</t>
  </si>
  <si>
    <t xml:space="preserve">Observations de l'opérateur </t>
  </si>
  <si>
    <t>N°</t>
  </si>
  <si>
    <t>MAEC classées dans l’ordre du catalogue national
1 MAEC = 1 ligne selon le niveau d’exigences et de rémunération, et les cumuls éventuels à la surface</t>
  </si>
  <si>
    <t>MAEC grandes cultures 1 - zone intermédiaire</t>
  </si>
  <si>
    <t>MAEC grandes cultures 1 - zone intermédiaire / exploitations légumières</t>
  </si>
  <si>
    <t>MAEC gestion quantitative - grandes cultures 2 - zone intermédiaire</t>
  </si>
  <si>
    <t>MAEC gestion quantitative - grandes cultures 2 - zone intermédiaire / exploitations légumières</t>
  </si>
  <si>
    <t>MAEC gestion quantitative - couverture - grandes cultures 3 - zone intermédiaire</t>
  </si>
  <si>
    <t>MAEC gestion quantitative - couverture - grandes cultures 3 - zone intermédiaire / exploitations légumières</t>
  </si>
  <si>
    <t>MAEC polyculture-élevage - zone intermédiaire</t>
  </si>
  <si>
    <t>MAEC polyculture-élevage - zone intermédiaire / exploitations légumières</t>
  </si>
  <si>
    <t>MAEC herbicides - grandes cultures 2</t>
  </si>
  <si>
    <t>MAEC herbicides - grandes cultures 2 / exploitations légumières</t>
  </si>
  <si>
    <t>MAEC herbicides - grandes cultures 3</t>
  </si>
  <si>
    <t>MAEC herbicides - grandes cultures 3 / exploitations légumières</t>
  </si>
  <si>
    <t>MAEC pesticides - grandes cultures 2</t>
  </si>
  <si>
    <t>MAEC pesticides - grandes cultures 2 / exploitations légumières</t>
  </si>
  <si>
    <t>MAEC pesticides - grandes cultures 3</t>
  </si>
  <si>
    <t>MAEC pesticides - grandes cultures 3 / exploitations légumières</t>
  </si>
  <si>
    <t>MAEC pesticides - gestion quantitative - grandes cultures 1</t>
  </si>
  <si>
    <t>MAEC pesticides - gestion quantitative - grandes cultures 1 / exploitations légumières</t>
  </si>
  <si>
    <t>MAEC pesticides - gestion quantitative - grandes cultures 2</t>
  </si>
  <si>
    <t>MAEC pesticides - gestion quantitative - grandes cultures 2 / exploitations légumières</t>
  </si>
  <si>
    <t>MAEC pesticides - gestion quantitative - grandes cultures 3</t>
  </si>
  <si>
    <t>MAEC pesticides - gestion quantitative - grandes cultures 3 / exploitations légumières</t>
  </si>
  <si>
    <t>MAEC gestion de la fertilisation - grandes cultures 1</t>
  </si>
  <si>
    <t>MAEC gestion de la fertilisation - grandes cultures 1 / exploitations légumières</t>
  </si>
  <si>
    <t>MAEC gestion de la fertilisation - grandes cultures 2</t>
  </si>
  <si>
    <t>MAEC gestion de la fertilisation - grandes cultures 2 / exploitations légumières</t>
  </si>
  <si>
    <t>MAEC gestion de la fertilisation - réduction des pesticides - grandes cultures</t>
  </si>
  <si>
    <t>MAEC gestion de la fertilisation - réduction des pesticides - grandes cultures / exploitations légumières</t>
  </si>
  <si>
    <t>MAEC couverture - herbicides - grandes cultures 2</t>
  </si>
  <si>
    <t>MAEC couverture - herbicides - grandes cultures 2 / exploitations légumières</t>
  </si>
  <si>
    <t>MAEC couverture - herbicides - grandes cultures 3</t>
  </si>
  <si>
    <t>MAEC couverture - herbicides - grandes cultures 3 / exploitations légumières</t>
  </si>
  <si>
    <t>MAEC couverture - pesticides - grandes cultures 2</t>
  </si>
  <si>
    <t>MAEC couverture - pesticides - grandes cultures 2 / exploitations légumières</t>
  </si>
  <si>
    <t>MAEC couverture - pesticides - grandes cultures 3</t>
  </si>
  <si>
    <t>MAEC couverture - pesticides - grandes cultures 3 / exploitations légumières</t>
  </si>
  <si>
    <t xml:space="preserve">MAEC viticulture - gestion quantitative </t>
  </si>
  <si>
    <t>MAEC viticulture - gestion quantitative - lutte biologique - herbicides</t>
  </si>
  <si>
    <t xml:space="preserve">MAEC arboriculture - gestion quantitative </t>
  </si>
  <si>
    <t>MAEC arboriculture - gestion quantitative - lutte biologique - herbicides</t>
  </si>
  <si>
    <t>MAEC protection des espèces 1</t>
  </si>
  <si>
    <t>MAEC protection des espèces 2</t>
  </si>
  <si>
    <t>MAEC protection des espèces 3</t>
  </si>
  <si>
    <t>MAEC protection des espèces 4</t>
  </si>
  <si>
    <t>MAEC gestion des roselières</t>
  </si>
  <si>
    <t>MAEC préservation des milieux humides</t>
  </si>
  <si>
    <t>MAEC préservation des milieux humides / amélioration de la gestion par le pâturage</t>
  </si>
  <si>
    <t>MAEC préservation des milieux humides / gestion des espèces exotiques envahissantes</t>
  </si>
  <si>
    <t>MAEC amélioration de la gestion des surfaces herbagères et pastorales par le pâturage</t>
  </si>
  <si>
    <t>MAEC création de couverts d'intérêt faunistique et floristique</t>
  </si>
  <si>
    <t>MAEC création de prairies</t>
  </si>
  <si>
    <t>MAEC maintien de l'ouverture des milieux</t>
  </si>
  <si>
    <t>MAEC maintien de l'ouverture des milieux - amélioration de la gestion par le pâturage</t>
  </si>
  <si>
    <t>MAEC entretien durable des infrastructures agro-écologiques - ligneux</t>
  </si>
  <si>
    <t>MAEC entretien durable des infrastructures agro-écologiques - mares</t>
  </si>
  <si>
    <t>MAEC entretien durable des infrastructures agro-écologiques -mares</t>
  </si>
  <si>
    <t>MAEC entretien durable des infrastructures agro-écologiques - fossés</t>
  </si>
  <si>
    <r>
      <t xml:space="preserve">Enjeu de la MAEC :
</t>
    </r>
    <r>
      <rPr>
        <i/>
        <sz val="10"/>
        <rFont val="Arial"/>
        <family val="2"/>
        <charset val="1"/>
      </rPr>
      <t xml:space="preserve">À renseigner obligatoirement
- Eau
- Biodiversité
- Sol
- Bien-être animal
</t>
    </r>
  </si>
  <si>
    <t>MAEC herbicides - grandes cultures 1</t>
  </si>
  <si>
    <t>MAEC herbicides - grandes cultures 1/ exploitations légumières</t>
  </si>
  <si>
    <t>MAEC Eau - Pesticides - Grandes cultures 1</t>
  </si>
  <si>
    <t>MAEC Eau - Pesticides - Grandes cultures 1/ exloitations legumières</t>
  </si>
  <si>
    <t xml:space="preserve"> MAEC Eau - Pesticides - Grandes cultures 1 / exploitations légumières</t>
  </si>
  <si>
    <t>MAEC couverture - herbicides - grandes cultures 1</t>
  </si>
  <si>
    <t>MAEC couverture - herbicides - grandes cultures 1 / exploitations légumières</t>
  </si>
  <si>
    <t>MAEC couverture - pesticides - grandes cultures 1</t>
  </si>
  <si>
    <t>MAEC couverture - pesticides - grandes cultures 1 / exploitations légumières</t>
  </si>
  <si>
    <t>MAEC préservation des milieux humides / maintien en eau des zones de basses prairies</t>
  </si>
  <si>
    <t xml:space="preserve">Choix de la MAEC 2023-2027
</t>
  </si>
  <si>
    <t>Réservé à la DRIAAF</t>
  </si>
  <si>
    <t xml:space="preserve">Codes de la (des) MAEC 2015-2022 correspondante(s) si existante </t>
  </si>
  <si>
    <t xml:space="preserve">Financeurs : MASA : ministère de l’agriculture et de la souveraineté alimentaire ; AESN : agence de l'Eau Seine Normandie </t>
  </si>
  <si>
    <t>Nb prévisionnel d’engagements 2024</t>
  </si>
  <si>
    <t xml:space="preserve"> dont nb d’engagements pour renouveler des MAEC échues en 2023</t>
  </si>
  <si>
    <r>
      <t xml:space="preserve">Nb prévisionnel d’unités (ha, ml, éléments) à engager </t>
    </r>
    <r>
      <rPr>
        <b/>
        <sz val="10"/>
        <color rgb="FFFF0000"/>
        <rFont val="Arial"/>
        <family val="2"/>
      </rPr>
      <t>en 2024</t>
    </r>
  </si>
  <si>
    <r>
      <t xml:space="preserve">Nb prévisionnel d’unités (ha, ml, éléments) à engager </t>
    </r>
    <r>
      <rPr>
        <b/>
        <sz val="10"/>
        <color rgb="FFFF0000"/>
        <rFont val="Arial"/>
        <family val="2"/>
      </rPr>
      <t>sur 2024-2027</t>
    </r>
  </si>
  <si>
    <t xml:space="preserve">Montant à engager en 2024 pour 5 ans, tous financeurs
</t>
  </si>
  <si>
    <r>
      <rPr>
        <b/>
        <i/>
        <sz val="10"/>
        <rFont val="Arial"/>
        <family val="2"/>
      </rPr>
      <t>IF_</t>
    </r>
    <r>
      <rPr>
        <i/>
        <sz val="10"/>
        <rFont val="Arial"/>
        <family val="2"/>
        <charset val="1"/>
      </rPr>
      <t>PPPP_MMM</t>
    </r>
  </si>
  <si>
    <r>
      <t xml:space="preserve">Seul l’onglet « Budget » est à compléter, en renseignant avec soin l’ensemble des informations demandées.
Au-delà de l’estimation prévisionnelle du nombre d’exploitations susceptibles de souscrire des MAEC et des surfaces correspondantes, qui ne peut être que très approximative à ce stade, l’opérateur doit :
- lister l’ensemble des MAEC proposées dans le PAEC, selon leur niveau d’exigences avec leur niveau de rémunération
Pour les besoins de l’exercice, le taux de cofinancement FEADER à retenir est de 80 % dans tous les cas.
</t>
    </r>
    <r>
      <rPr>
        <b/>
        <u/>
        <sz val="10"/>
        <rFont val="Arial"/>
        <family val="2"/>
      </rPr>
      <t xml:space="preserve">Comment remplir le tableau ?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- Remplir </t>
    </r>
    <r>
      <rPr>
        <b/>
        <sz val="10"/>
        <color rgb="FFFF0000"/>
        <rFont val="Arial"/>
        <family val="2"/>
      </rPr>
      <t xml:space="preserve">les cases jaunes uniquement </t>
    </r>
    <r>
      <rPr>
        <b/>
        <sz val="10"/>
        <rFont val="Arial"/>
        <family val="2"/>
      </rPr>
      <t>en choisissant le numéro de la MAEC (en se basant sur l'onglet 3 "Liste MAEC").
Indiquer ensuite les prévisionnels d'engagements (2024 et 2024-2027), les renouvellements, les prévisionnels de contractualisation en terme de surface (2024 et 2024-2027), les codes MAEC si MAEC existantes lors de la précédente programmation.
- Supprimer les lignes 4 et 6 pré-remplies à titre d'exemple</t>
    </r>
    <r>
      <rPr>
        <sz val="10"/>
        <rFont val="Arial"/>
        <family val="2"/>
        <charset val="1"/>
      </rPr>
      <t xml:space="preserve">
</t>
    </r>
    <r>
      <rPr>
        <u/>
        <sz val="10"/>
        <rFont val="Arial"/>
        <family val="2"/>
      </rPr>
      <t>Les cellules grisées se remplissent automatiquement.</t>
    </r>
    <r>
      <rPr>
        <sz val="10"/>
        <rFont val="Arial"/>
        <family val="2"/>
        <charset val="1"/>
      </rPr>
      <t xml:space="preserve">
Merci de prévoir 1 ligne par niveau d’exigences
</t>
    </r>
    <r>
      <rPr>
        <b/>
        <sz val="10"/>
        <rFont val="Arial"/>
        <family val="2"/>
      </rPr>
      <t xml:space="preserve">L’onglet « Liste_MAEC » (à ne pas modifier) comporte la liste de toutes les MAEC mobilisables, seules ou en cumul, selon leur niveau 
</t>
    </r>
    <r>
      <rPr>
        <sz val="10"/>
        <rFont val="Arial"/>
        <family val="2"/>
        <charset val="1"/>
      </rPr>
      <t xml:space="preserve">
</t>
    </r>
    <r>
      <rPr>
        <i/>
        <sz val="9"/>
        <rFont val="Arial"/>
        <family val="2"/>
      </rPr>
      <t xml:space="preserve">Pour info :
</t>
    </r>
    <r>
      <rPr>
        <i/>
        <u/>
        <sz val="9"/>
        <rFont val="Arial"/>
        <family val="2"/>
      </rPr>
      <t>Codes de la (des) MAEC 2015-2022 correspondante(s)</t>
    </r>
    <r>
      <rPr>
        <i/>
        <sz val="9"/>
        <rFont val="Arial"/>
        <family val="2"/>
      </rPr>
      <t> :
Utiliser le code d’identification de la MAEC (figurant sur la fiche "dénomination MAEC"), dont la structure est RR_PPPP_MMMM, avec :
RR = code du PDR (IDF)
PPPP = code du PAEC
MMMM = code de la MAEC</t>
    </r>
    <r>
      <rPr>
        <sz val="10"/>
        <rFont val="Arial"/>
        <family val="2"/>
        <charset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</si>
</sst>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\ %"/>
    <numFmt numFmtId="165" formatCode="0.0%"/>
  </numFmts>
  <fonts count="16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i/>
      <sz val="10"/>
      <name val="Arial"/>
      <family val="2"/>
      <charset val="1"/>
    </font>
    <font>
      <b/>
      <sz val="10"/>
      <name val="Arial"/>
      <family val="2"/>
      <charset val="1"/>
    </font>
    <font>
      <b/>
      <i/>
      <sz val="1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9"/>
      <name val="Arial"/>
      <family val="2"/>
    </font>
    <font>
      <i/>
      <u/>
      <sz val="9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6D"/>
        <bgColor rgb="FFFFFFA6"/>
      </patternFill>
    </fill>
    <fill>
      <patternFill patternType="solid">
        <fgColor rgb="FFDDDDDD"/>
        <bgColor rgb="FFE8F2A1"/>
      </patternFill>
    </fill>
    <fill>
      <patternFill patternType="solid">
        <fgColor rgb="FFB4C7DC"/>
        <bgColor rgb="FFAADCF7"/>
      </patternFill>
    </fill>
    <fill>
      <patternFill patternType="solid">
        <fgColor rgb="FFE8F2A1"/>
        <bgColor rgb="FFFFFFA6"/>
      </patternFill>
    </fill>
    <fill>
      <patternFill patternType="solid">
        <fgColor rgb="FFFFFF00"/>
        <bgColor rgb="FFFFFF6D"/>
      </patternFill>
    </fill>
    <fill>
      <patternFill patternType="solid">
        <fgColor rgb="FFAADCF7"/>
        <bgColor rgb="FFB4C7DC"/>
      </patternFill>
    </fill>
    <fill>
      <patternFill patternType="solid">
        <fgColor theme="0"/>
        <bgColor rgb="FFE8F2A1"/>
      </patternFill>
    </fill>
    <fill>
      <patternFill patternType="solid">
        <fgColor theme="8" tint="0.59999389629810485"/>
        <bgColor rgb="FFFFFFA6"/>
      </patternFill>
    </fill>
    <fill>
      <patternFill patternType="solid">
        <fgColor theme="8" tint="0.59999389629810485"/>
        <bgColor rgb="FFE8F2A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AADCF7"/>
      </patternFill>
    </fill>
    <fill>
      <patternFill patternType="solid">
        <fgColor theme="0" tint="-0.14999847407452621"/>
        <bgColor rgb="FFE8F2A1"/>
      </patternFill>
    </fill>
    <fill>
      <patternFill patternType="solid">
        <fgColor rgb="FFFFFF00"/>
        <bgColor rgb="FFFF99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8F2A1"/>
      </patternFill>
    </fill>
    <fill>
      <patternFill patternType="solid">
        <fgColor rgb="FFFFFF00"/>
        <bgColor rgb="FFFFFFA6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164" fontId="1" fillId="0" borderId="0" applyBorder="0" applyProtection="0"/>
  </cellStyleXfs>
  <cellXfs count="60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3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0" fontId="0" fillId="3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3" fontId="0" fillId="3" borderId="1" xfId="0" applyNumberFormat="1" applyFill="1" applyBorder="1" applyAlignment="1">
      <alignment vertical="center" wrapText="1"/>
    </xf>
    <xf numFmtId="3" fontId="0" fillId="0" borderId="0" xfId="0" applyNumberFormat="1" applyAlignment="1" applyProtection="1">
      <alignment horizontal="center" vertical="center" wrapText="1"/>
      <protection locked="0"/>
    </xf>
    <xf numFmtId="3" fontId="0" fillId="0" borderId="0" xfId="0" applyNumberFormat="1" applyAlignment="1">
      <alignment vertical="center" wrapText="1"/>
    </xf>
    <xf numFmtId="3" fontId="0" fillId="0" borderId="0" xfId="0" applyNumberFormat="1"/>
    <xf numFmtId="0" fontId="5" fillId="6" borderId="0" xfId="0" applyFont="1" applyFill="1" applyAlignment="1">
      <alignment vertical="center"/>
    </xf>
    <xf numFmtId="0" fontId="5" fillId="6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" fontId="5" fillId="6" borderId="0" xfId="0" applyNumberFormat="1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7" borderId="1" xfId="0" applyFont="1" applyFill="1" applyBorder="1"/>
    <xf numFmtId="3" fontId="0" fillId="7" borderId="1" xfId="0" applyNumberFormat="1" applyFont="1" applyFill="1" applyBorder="1"/>
    <xf numFmtId="0" fontId="0" fillId="0" borderId="0" xfId="0" applyFont="1"/>
    <xf numFmtId="0" fontId="0" fillId="5" borderId="1" xfId="0" applyFont="1" applyFill="1" applyBorder="1"/>
    <xf numFmtId="3" fontId="0" fillId="5" borderId="1" xfId="0" applyNumberFormat="1" applyFont="1" applyFill="1" applyBorder="1"/>
    <xf numFmtId="3" fontId="0" fillId="0" borderId="0" xfId="0" applyNumberFormat="1" applyFont="1"/>
    <xf numFmtId="0" fontId="0" fillId="8" borderId="0" xfId="0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>
      <alignment vertical="center" wrapText="1"/>
    </xf>
    <xf numFmtId="0" fontId="0" fillId="9" borderId="1" xfId="0" applyFill="1" applyBorder="1" applyAlignment="1" applyProtection="1">
      <alignment horizontal="center" vertical="center" wrapText="1"/>
      <protection locked="0"/>
    </xf>
    <xf numFmtId="0" fontId="0" fillId="10" borderId="1" xfId="0" applyFill="1" applyBorder="1" applyAlignment="1">
      <alignment vertical="center" wrapText="1"/>
    </xf>
    <xf numFmtId="0" fontId="0" fillId="11" borderId="1" xfId="0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3" fontId="0" fillId="9" borderId="1" xfId="0" applyNumberFormat="1" applyFill="1" applyBorder="1" applyAlignment="1">
      <alignment vertical="center" wrapText="1"/>
    </xf>
    <xf numFmtId="3" fontId="0" fillId="10" borderId="1" xfId="0" applyNumberFormat="1" applyFill="1" applyBorder="1" applyAlignment="1">
      <alignment vertical="center" wrapText="1"/>
    </xf>
    <xf numFmtId="0" fontId="3" fillId="12" borderId="1" xfId="0" applyFont="1" applyFill="1" applyBorder="1" applyAlignment="1" applyProtection="1">
      <alignment horizontal="left" vertical="top" wrapText="1"/>
      <protection locked="0"/>
    </xf>
    <xf numFmtId="0" fontId="3" fillId="12" borderId="1" xfId="0" applyFont="1" applyFill="1" applyBorder="1" applyAlignment="1" applyProtection="1">
      <alignment horizontal="center" vertical="top" wrapText="1"/>
      <protection locked="0"/>
    </xf>
    <xf numFmtId="0" fontId="2" fillId="13" borderId="1" xfId="0" applyFont="1" applyFill="1" applyBorder="1" applyAlignment="1">
      <alignment vertical="center" wrapText="1"/>
    </xf>
    <xf numFmtId="0" fontId="2" fillId="13" borderId="1" xfId="0" applyFont="1" applyFill="1" applyBorder="1" applyAlignment="1" applyProtection="1">
      <alignment horizontal="center" vertical="center" wrapText="1"/>
      <protection locked="0"/>
    </xf>
    <xf numFmtId="0" fontId="3" fillId="12" borderId="1" xfId="0" applyFont="1" applyFill="1" applyBorder="1" applyAlignment="1">
      <alignment horizontal="center" vertical="top" wrapText="1"/>
    </xf>
    <xf numFmtId="0" fontId="3" fillId="14" borderId="1" xfId="0" applyFont="1" applyFill="1" applyBorder="1" applyAlignment="1">
      <alignment horizontal="center" vertical="top" wrapText="1"/>
    </xf>
    <xf numFmtId="0" fontId="3" fillId="15" borderId="1" xfId="0" applyFont="1" applyFill="1" applyBorder="1" applyAlignment="1" applyProtection="1">
      <alignment horizontal="center" vertical="top" wrapText="1"/>
      <protection locked="0"/>
    </xf>
    <xf numFmtId="0" fontId="3" fillId="16" borderId="1" xfId="0" applyFont="1" applyFill="1" applyBorder="1" applyAlignment="1">
      <alignment horizontal="center" vertical="top" wrapText="1"/>
    </xf>
    <xf numFmtId="0" fontId="0" fillId="17" borderId="0" xfId="0" applyFont="1" applyFill="1" applyAlignment="1">
      <alignment horizontal="center" vertical="center" wrapText="1"/>
    </xf>
    <xf numFmtId="0" fontId="0" fillId="17" borderId="0" xfId="0" applyFont="1" applyFill="1" applyAlignment="1">
      <alignment vertical="center" wrapText="1"/>
    </xf>
    <xf numFmtId="0" fontId="0" fillId="18" borderId="1" xfId="0" applyFill="1" applyBorder="1" applyAlignment="1">
      <alignment vertical="center" wrapText="1"/>
    </xf>
    <xf numFmtId="3" fontId="0" fillId="18" borderId="1" xfId="0" applyNumberFormat="1" applyFill="1" applyBorder="1" applyAlignment="1">
      <alignment vertical="center" wrapText="1"/>
    </xf>
    <xf numFmtId="0" fontId="0" fillId="18" borderId="1" xfId="0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17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12" borderId="2" xfId="0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Pourcentage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E8F2A1"/>
      <rgbColor rgb="FFCCFFFF"/>
      <rgbColor rgb="FF660066"/>
      <rgbColor rgb="FFFF8080"/>
      <rgbColor rgb="FF0066CC"/>
      <rgbColor rgb="FFDDDDDD"/>
      <rgbColor rgb="FF000080"/>
      <rgbColor rgb="FFFF00FF"/>
      <rgbColor rgb="FFFFFF6D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AADCF7"/>
      <rgbColor rgb="FFFF99CC"/>
      <rgbColor rgb="FFCC99FF"/>
      <rgbColor rgb="FFFFDE59"/>
      <rgbColor rgb="FF3366FF"/>
      <rgbColor rgb="FF33CCCC"/>
      <rgbColor rgb="FF99CC00"/>
      <rgbColor rgb="FFFFBF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zoomScale="90" zoomScaleNormal="90" workbookViewId="0">
      <selection activeCell="L30" sqref="L30"/>
    </sheetView>
  </sheetViews>
  <sheetFormatPr baseColWidth="10" defaultColWidth="9.140625" defaultRowHeight="12.75" x14ac:dyDescent="0.2"/>
  <cols>
    <col min="1" max="1025" width="11.5703125"/>
  </cols>
  <sheetData>
    <row r="1" spans="1:10" ht="12.75" customHeight="1" x14ac:dyDescent="0.2">
      <c r="A1" s="53" t="s">
        <v>93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x14ac:dyDescent="0.2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x14ac:dyDescent="0.2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0" x14ac:dyDescent="0.2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0" x14ac:dyDescent="0.2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0" x14ac:dyDescent="0.2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x14ac:dyDescent="0.2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x14ac:dyDescent="0.2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x14ac:dyDescent="0.2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x14ac:dyDescent="0.2">
      <c r="A10" s="53"/>
      <c r="B10" s="53"/>
      <c r="C10" s="53"/>
      <c r="D10" s="53"/>
      <c r="E10" s="53"/>
      <c r="F10" s="53"/>
      <c r="G10" s="53"/>
      <c r="H10" s="53"/>
      <c r="I10" s="53"/>
      <c r="J10" s="53"/>
    </row>
    <row r="11" spans="1:10" x14ac:dyDescent="0.2">
      <c r="A11" s="53"/>
      <c r="B11" s="53"/>
      <c r="C11" s="53"/>
      <c r="D11" s="53"/>
      <c r="E11" s="53"/>
      <c r="F11" s="53"/>
      <c r="G11" s="53"/>
      <c r="H11" s="53"/>
      <c r="I11" s="53"/>
      <c r="J11" s="53"/>
    </row>
    <row r="12" spans="1:10" x14ac:dyDescent="0.2">
      <c r="A12" s="53"/>
      <c r="B12" s="53"/>
      <c r="C12" s="53"/>
      <c r="D12" s="53"/>
      <c r="E12" s="53"/>
      <c r="F12" s="53"/>
      <c r="G12" s="53"/>
      <c r="H12" s="53"/>
      <c r="I12" s="53"/>
      <c r="J12" s="53"/>
    </row>
    <row r="13" spans="1:10" x14ac:dyDescent="0.2">
      <c r="A13" s="53"/>
      <c r="B13" s="53"/>
      <c r="C13" s="53"/>
      <c r="D13" s="53"/>
      <c r="E13" s="53"/>
      <c r="F13" s="53"/>
      <c r="G13" s="53"/>
      <c r="H13" s="53"/>
      <c r="I13" s="53"/>
      <c r="J13" s="53"/>
    </row>
    <row r="14" spans="1:10" x14ac:dyDescent="0.2">
      <c r="A14" s="53"/>
      <c r="B14" s="53"/>
      <c r="C14" s="53"/>
      <c r="D14" s="53"/>
      <c r="E14" s="53"/>
      <c r="F14" s="53"/>
      <c r="G14" s="53"/>
      <c r="H14" s="53"/>
      <c r="I14" s="53"/>
      <c r="J14" s="53"/>
    </row>
    <row r="15" spans="1:10" x14ac:dyDescent="0.2">
      <c r="A15" s="53"/>
      <c r="B15" s="53"/>
      <c r="C15" s="53"/>
      <c r="D15" s="53"/>
      <c r="E15" s="53"/>
      <c r="F15" s="53"/>
      <c r="G15" s="53"/>
      <c r="H15" s="53"/>
      <c r="I15" s="53"/>
      <c r="J15" s="53"/>
    </row>
    <row r="16" spans="1:10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</row>
    <row r="17" spans="1:10" x14ac:dyDescent="0.2">
      <c r="A17" s="53"/>
      <c r="B17" s="53"/>
      <c r="C17" s="53"/>
      <c r="D17" s="53"/>
      <c r="E17" s="53"/>
      <c r="F17" s="53"/>
      <c r="G17" s="53"/>
      <c r="H17" s="53"/>
      <c r="I17" s="53"/>
      <c r="J17" s="53"/>
    </row>
    <row r="18" spans="1:10" x14ac:dyDescent="0.2">
      <c r="A18" s="53"/>
      <c r="B18" s="53"/>
      <c r="C18" s="53"/>
      <c r="D18" s="53"/>
      <c r="E18" s="53"/>
      <c r="F18" s="53"/>
      <c r="G18" s="53"/>
      <c r="H18" s="53"/>
      <c r="I18" s="53"/>
      <c r="J18" s="53"/>
    </row>
    <row r="19" spans="1:10" x14ac:dyDescent="0.2">
      <c r="A19" s="53"/>
      <c r="B19" s="53"/>
      <c r="C19" s="53"/>
      <c r="D19" s="53"/>
      <c r="E19" s="53"/>
      <c r="F19" s="53"/>
      <c r="G19" s="53"/>
      <c r="H19" s="53"/>
      <c r="I19" s="53"/>
      <c r="J19" s="53"/>
    </row>
    <row r="20" spans="1:10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3"/>
    </row>
    <row r="21" spans="1:10" x14ac:dyDescent="0.2">
      <c r="A21" s="53"/>
      <c r="B21" s="53"/>
      <c r="C21" s="53"/>
      <c r="D21" s="53"/>
      <c r="E21" s="53"/>
      <c r="F21" s="53"/>
      <c r="G21" s="53"/>
      <c r="H21" s="53"/>
      <c r="I21" s="53"/>
      <c r="J21" s="53"/>
    </row>
    <row r="22" spans="1:10" x14ac:dyDescent="0.2">
      <c r="A22" s="53"/>
      <c r="B22" s="53"/>
      <c r="C22" s="53"/>
      <c r="D22" s="53"/>
      <c r="E22" s="53"/>
      <c r="F22" s="53"/>
      <c r="G22" s="53"/>
      <c r="H22" s="53"/>
      <c r="I22" s="53"/>
      <c r="J22" s="53"/>
    </row>
    <row r="23" spans="1:10" x14ac:dyDescent="0.2">
      <c r="A23" s="53"/>
      <c r="B23" s="53"/>
      <c r="C23" s="53"/>
      <c r="D23" s="53"/>
      <c r="E23" s="53"/>
      <c r="F23" s="53"/>
      <c r="G23" s="53"/>
      <c r="H23" s="53"/>
      <c r="I23" s="53"/>
      <c r="J23" s="53"/>
    </row>
    <row r="24" spans="1:10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</row>
    <row r="25" spans="1:10" x14ac:dyDescent="0.2">
      <c r="A25" s="53"/>
      <c r="B25" s="53"/>
      <c r="C25" s="53"/>
      <c r="D25" s="53"/>
      <c r="E25" s="53"/>
      <c r="F25" s="53"/>
      <c r="G25" s="53"/>
      <c r="H25" s="53"/>
      <c r="I25" s="53"/>
      <c r="J25" s="53"/>
    </row>
    <row r="26" spans="1:10" x14ac:dyDescent="0.2">
      <c r="A26" s="53"/>
      <c r="B26" s="53"/>
      <c r="C26" s="53"/>
      <c r="D26" s="53"/>
      <c r="E26" s="53"/>
      <c r="F26" s="53"/>
      <c r="G26" s="53"/>
      <c r="H26" s="53"/>
      <c r="I26" s="53"/>
      <c r="J26" s="53"/>
    </row>
    <row r="27" spans="1:10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0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</row>
    <row r="29" spans="1:10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</row>
    <row r="30" spans="1:10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</row>
    <row r="31" spans="1:10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</row>
    <row r="32" spans="1:10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</row>
    <row r="33" spans="1:10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</row>
    <row r="35" spans="1:10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</row>
    <row r="36" spans="1:10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</row>
    <row r="37" spans="1:10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</row>
    <row r="38" spans="1:10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</row>
    <row r="39" spans="1:10" x14ac:dyDescent="0.2">
      <c r="A39" s="53"/>
      <c r="B39" s="53"/>
      <c r="C39" s="53"/>
      <c r="D39" s="53"/>
      <c r="E39" s="53"/>
      <c r="F39" s="53"/>
      <c r="G39" s="53"/>
      <c r="H39" s="53"/>
      <c r="I39" s="53"/>
      <c r="J39" s="53"/>
    </row>
    <row r="40" spans="1:10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</row>
    <row r="41" spans="1:10" x14ac:dyDescent="0.2">
      <c r="A41" s="53"/>
      <c r="B41" s="53"/>
      <c r="C41" s="53"/>
      <c r="D41" s="53"/>
      <c r="E41" s="53"/>
      <c r="F41" s="53"/>
      <c r="G41" s="53"/>
      <c r="H41" s="53"/>
      <c r="I41" s="53"/>
      <c r="J41" s="53"/>
    </row>
    <row r="42" spans="1:10" x14ac:dyDescent="0.2">
      <c r="A42" s="53"/>
      <c r="B42" s="53"/>
      <c r="C42" s="53"/>
      <c r="D42" s="53"/>
      <c r="E42" s="53"/>
      <c r="F42" s="53"/>
      <c r="G42" s="53"/>
      <c r="H42" s="53"/>
      <c r="I42" s="53"/>
      <c r="J42" s="53"/>
    </row>
    <row r="43" spans="1:10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</row>
    <row r="44" spans="1:10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</row>
    <row r="45" spans="1:10" x14ac:dyDescent="0.2">
      <c r="A45" s="53"/>
      <c r="B45" s="53"/>
      <c r="C45" s="53"/>
      <c r="D45" s="53"/>
      <c r="E45" s="53"/>
      <c r="F45" s="53"/>
      <c r="G45" s="53"/>
      <c r="H45" s="53"/>
      <c r="I45" s="53"/>
      <c r="J45" s="53"/>
    </row>
    <row r="46" spans="1:10" x14ac:dyDescent="0.2">
      <c r="A46" s="53"/>
      <c r="B46" s="53"/>
      <c r="C46" s="53"/>
      <c r="D46" s="53"/>
      <c r="E46" s="53"/>
      <c r="F46" s="53"/>
      <c r="G46" s="53"/>
      <c r="H46" s="53"/>
      <c r="I46" s="53"/>
      <c r="J46" s="53"/>
    </row>
    <row r="47" spans="1:10" x14ac:dyDescent="0.2">
      <c r="A47" s="53"/>
      <c r="B47" s="53"/>
      <c r="C47" s="53"/>
      <c r="D47" s="53"/>
      <c r="E47" s="53"/>
      <c r="F47" s="53"/>
      <c r="G47" s="53"/>
      <c r="H47" s="53"/>
      <c r="I47" s="53"/>
      <c r="J47" s="53"/>
    </row>
    <row r="48" spans="1:10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</row>
    <row r="49" spans="1:10" x14ac:dyDescent="0.2">
      <c r="A49" s="53"/>
      <c r="B49" s="53"/>
      <c r="C49" s="53"/>
      <c r="D49" s="53"/>
      <c r="E49" s="53"/>
      <c r="F49" s="53"/>
      <c r="G49" s="53"/>
      <c r="H49" s="53"/>
      <c r="I49" s="53"/>
      <c r="J49" s="53"/>
    </row>
    <row r="50" spans="1:10" x14ac:dyDescent="0.2">
      <c r="A50" s="53"/>
      <c r="B50" s="53"/>
      <c r="C50" s="53"/>
      <c r="D50" s="53"/>
      <c r="E50" s="53"/>
      <c r="F50" s="53"/>
      <c r="G50" s="53"/>
      <c r="H50" s="53"/>
      <c r="I50" s="53"/>
      <c r="J50" s="53"/>
    </row>
    <row r="51" spans="1:10" x14ac:dyDescent="0.2">
      <c r="A51" s="53"/>
      <c r="B51" s="53"/>
      <c r="C51" s="53"/>
      <c r="D51" s="53"/>
      <c r="E51" s="53"/>
      <c r="F51" s="53"/>
      <c r="G51" s="53"/>
      <c r="H51" s="53"/>
      <c r="I51" s="53"/>
      <c r="J51" s="53"/>
    </row>
    <row r="52" spans="1:10" x14ac:dyDescent="0.2">
      <c r="A52" s="53"/>
      <c r="B52" s="53"/>
      <c r="C52" s="53"/>
      <c r="D52" s="53"/>
      <c r="E52" s="53"/>
      <c r="F52" s="53"/>
      <c r="G52" s="53"/>
      <c r="H52" s="53"/>
      <c r="I52" s="53"/>
      <c r="J52" s="53"/>
    </row>
    <row r="53" spans="1:10" x14ac:dyDescent="0.2">
      <c r="A53" s="53"/>
      <c r="B53" s="53"/>
      <c r="C53" s="53"/>
      <c r="D53" s="53"/>
      <c r="E53" s="53"/>
      <c r="F53" s="53"/>
      <c r="G53" s="53"/>
      <c r="H53" s="53"/>
      <c r="I53" s="53"/>
      <c r="J53" s="53"/>
    </row>
    <row r="54" spans="1:10" x14ac:dyDescent="0.2">
      <c r="A54" s="53"/>
      <c r="B54" s="53"/>
      <c r="C54" s="53"/>
      <c r="D54" s="53"/>
      <c r="E54" s="53"/>
      <c r="F54" s="53"/>
      <c r="G54" s="53"/>
      <c r="H54" s="53"/>
      <c r="I54" s="53"/>
      <c r="J54" s="53"/>
    </row>
    <row r="55" spans="1:10" x14ac:dyDescent="0.2">
      <c r="A55" s="53"/>
      <c r="B55" s="53"/>
      <c r="C55" s="53"/>
      <c r="D55" s="53"/>
      <c r="E55" s="53"/>
      <c r="F55" s="53"/>
      <c r="G55" s="53"/>
      <c r="H55" s="53"/>
      <c r="I55" s="53"/>
      <c r="J55" s="53"/>
    </row>
    <row r="56" spans="1:10" x14ac:dyDescent="0.2">
      <c r="A56" s="53"/>
      <c r="B56" s="53"/>
      <c r="C56" s="53"/>
      <c r="D56" s="53"/>
      <c r="E56" s="53"/>
      <c r="F56" s="53"/>
      <c r="G56" s="53"/>
      <c r="H56" s="53"/>
      <c r="I56" s="53"/>
      <c r="J56" s="53"/>
    </row>
    <row r="57" spans="1:10" x14ac:dyDescent="0.2">
      <c r="A57" s="53"/>
      <c r="B57" s="53"/>
      <c r="C57" s="53"/>
      <c r="D57" s="53"/>
      <c r="E57" s="53"/>
      <c r="F57" s="53"/>
      <c r="G57" s="53"/>
      <c r="H57" s="53"/>
      <c r="I57" s="53"/>
      <c r="J57" s="53"/>
    </row>
    <row r="58" spans="1:10" x14ac:dyDescent="0.2">
      <c r="A58" s="53"/>
      <c r="B58" s="53"/>
      <c r="C58" s="53"/>
      <c r="D58" s="53"/>
      <c r="E58" s="53"/>
      <c r="F58" s="53"/>
      <c r="G58" s="53"/>
      <c r="H58" s="53"/>
      <c r="I58" s="53"/>
      <c r="J58" s="53"/>
    </row>
    <row r="59" spans="1:10" x14ac:dyDescent="0.2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0" x14ac:dyDescent="0.2">
      <c r="A60" s="53"/>
      <c r="B60" s="53"/>
      <c r="C60" s="53"/>
      <c r="D60" s="53"/>
      <c r="E60" s="53"/>
      <c r="F60" s="53"/>
      <c r="G60" s="53"/>
      <c r="H60" s="53"/>
      <c r="I60" s="53"/>
      <c r="J60" s="53"/>
    </row>
    <row r="61" spans="1:10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</row>
    <row r="62" spans="1:10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</row>
    <row r="63" spans="1:10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</row>
    <row r="64" spans="1:10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</row>
    <row r="65" spans="1:10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</row>
  </sheetData>
  <mergeCells count="1">
    <mergeCell ref="A1:J6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W40"/>
  <sheetViews>
    <sheetView topLeftCell="A3" zoomScaleNormal="100" workbookViewId="0">
      <selection activeCell="C6" sqref="C6"/>
    </sheetView>
  </sheetViews>
  <sheetFormatPr baseColWidth="10" defaultColWidth="9.140625" defaultRowHeight="12.75" x14ac:dyDescent="0.2"/>
  <cols>
    <col min="1" max="1" width="10.7109375" customWidth="1"/>
    <col min="2" max="2" width="18" customWidth="1"/>
    <col min="3" max="3" width="32.140625" customWidth="1"/>
    <col min="4" max="6" width="10.7109375" customWidth="1"/>
    <col min="7" max="7" width="19" customWidth="1"/>
    <col min="8" max="1012" width="10.7109375" customWidth="1"/>
  </cols>
  <sheetData>
    <row r="1" spans="1:1011" ht="28.35" customHeight="1" x14ac:dyDescent="0.2">
      <c r="A1" s="55" t="s">
        <v>0</v>
      </c>
      <c r="B1" s="55"/>
      <c r="C1" s="55"/>
      <c r="D1" s="56"/>
      <c r="E1" s="56"/>
      <c r="F1" s="56"/>
      <c r="G1" s="32"/>
      <c r="H1" s="57" t="s">
        <v>1</v>
      </c>
      <c r="I1" s="57"/>
      <c r="J1" s="48"/>
      <c r="K1" s="49"/>
      <c r="L1" s="49"/>
      <c r="M1" s="49"/>
      <c r="N1" s="49"/>
    </row>
    <row r="2" spans="1:1011" ht="23.85" customHeight="1" x14ac:dyDescent="0.2">
      <c r="A2" s="2"/>
      <c r="B2" s="2"/>
      <c r="C2" s="2"/>
      <c r="D2" s="1"/>
      <c r="E2" s="3"/>
      <c r="F2" s="3"/>
      <c r="H2" s="3"/>
      <c r="I2" s="3"/>
      <c r="J2" s="3"/>
      <c r="K2" s="58" t="s">
        <v>86</v>
      </c>
      <c r="L2" s="58"/>
      <c r="M2" s="58"/>
      <c r="N2" s="58"/>
      <c r="O2" s="58"/>
      <c r="P2" s="58"/>
      <c r="Q2" s="58"/>
      <c r="R2" s="58"/>
    </row>
    <row r="3" spans="1:1011" ht="88.5" customHeight="1" x14ac:dyDescent="0.2">
      <c r="A3" s="4"/>
      <c r="B3" s="59" t="s">
        <v>2</v>
      </c>
      <c r="C3" s="59"/>
      <c r="D3" s="59"/>
      <c r="G3" s="1"/>
      <c r="K3" s="54" t="s">
        <v>2</v>
      </c>
      <c r="L3" s="54"/>
      <c r="M3" s="54"/>
      <c r="N3" s="54"/>
      <c r="O3" s="54"/>
      <c r="P3" s="54"/>
      <c r="Q3" s="54"/>
      <c r="R3" s="54"/>
      <c r="ALU3" s="5"/>
      <c r="ALV3" s="5"/>
      <c r="ALW3" s="5"/>
    </row>
    <row r="4" spans="1:1011" ht="243" customHeight="1" x14ac:dyDescent="0.2">
      <c r="A4" s="46" t="s">
        <v>3</v>
      </c>
      <c r="B4" s="41" t="s">
        <v>83</v>
      </c>
      <c r="C4" s="40" t="s">
        <v>72</v>
      </c>
      <c r="D4" s="6" t="s">
        <v>5</v>
      </c>
      <c r="E4" s="47" t="s">
        <v>87</v>
      </c>
      <c r="F4" s="47" t="s">
        <v>88</v>
      </c>
      <c r="G4" s="47" t="s">
        <v>85</v>
      </c>
      <c r="H4" s="47" t="s">
        <v>6</v>
      </c>
      <c r="I4" s="47" t="s">
        <v>89</v>
      </c>
      <c r="J4" s="47" t="s">
        <v>90</v>
      </c>
      <c r="K4" s="6" t="s">
        <v>91</v>
      </c>
      <c r="L4" s="44" t="s">
        <v>7</v>
      </c>
      <c r="M4" s="45" t="s">
        <v>8</v>
      </c>
      <c r="N4" s="44" t="s">
        <v>9</v>
      </c>
      <c r="O4" s="44" t="s">
        <v>10</v>
      </c>
      <c r="P4" s="45" t="s">
        <v>11</v>
      </c>
      <c r="Q4" s="44" t="s">
        <v>12</v>
      </c>
      <c r="R4" s="6" t="s">
        <v>84</v>
      </c>
      <c r="ALU4" s="7"/>
      <c r="ALV4" s="7"/>
      <c r="ALW4" s="7"/>
    </row>
    <row r="5" spans="1:1011" ht="25.5" x14ac:dyDescent="0.2">
      <c r="A5" s="8">
        <v>17</v>
      </c>
      <c r="B5" s="42" t="str">
        <f>IFERROR(VLOOKUP($A5,Liste_MAEC!$A$4:$F$68,3,0),"")</f>
        <v>MAEC pesticides - grandes cultures 2</v>
      </c>
      <c r="C5" s="43" t="str">
        <f>IF(ISBLANK(A5), " ", IF(A5&lt;49,"Eau",(IF(A5&lt;51,"Sol",(IF(A5&lt;55,"Bien-être animal", IF(A5&lt;81,"Biodiversité", " " )))))))</f>
        <v>Eau</v>
      </c>
      <c r="D5" s="42">
        <f>IFERROR(VLOOKUP($A5,Liste_MAEC!$A$4:$F$68,6,0),"")</f>
        <v>201</v>
      </c>
      <c r="E5" s="9">
        <v>10</v>
      </c>
      <c r="F5" s="9">
        <v>2</v>
      </c>
      <c r="G5" s="33" t="s">
        <v>92</v>
      </c>
      <c r="H5" s="10">
        <v>30</v>
      </c>
      <c r="I5" s="10">
        <v>300</v>
      </c>
      <c r="J5" s="10">
        <v>1500</v>
      </c>
      <c r="K5" s="10">
        <f>IFERROR(D5*I5*5,"")</f>
        <v>301500</v>
      </c>
      <c r="L5" s="11">
        <f xml:space="preserve"> IF(ISBLANK(A5), " ", 0.8)</f>
        <v>0.8</v>
      </c>
      <c r="M5" s="10">
        <f t="shared" ref="M5:M39" si="0">IFERROR(K5*L5,"")</f>
        <v>241200</v>
      </c>
      <c r="N5" s="11" t="str">
        <f xml:space="preserve"> IF(ISBLANK(A5), " ", "AESN ou MASA")</f>
        <v>AESN ou MASA</v>
      </c>
      <c r="O5" s="11">
        <f xml:space="preserve"> IF(ISBLANK(A5), " ", 0.2)</f>
        <v>0.2</v>
      </c>
      <c r="P5" s="10">
        <f t="shared" ref="P5:P39" si="1">IFERROR(K5*O5,"")</f>
        <v>60300</v>
      </c>
      <c r="Q5" s="9"/>
      <c r="R5" s="9"/>
      <c r="ALU5" s="12"/>
      <c r="ALV5" s="12"/>
      <c r="ALW5" s="12"/>
    </row>
    <row r="6" spans="1:1011" ht="89.25" x14ac:dyDescent="0.2">
      <c r="A6" s="34">
        <v>32</v>
      </c>
      <c r="B6" s="42" t="str">
        <f>IFERROR(VLOOKUP($A6,Liste_MAEC!$A$4:$F$68,3,0),"")</f>
        <v>MAEC gestion de la fertilisation - réduction des pesticides - grandes cultures / exploitations légumières</v>
      </c>
      <c r="C6" s="43" t="str">
        <f t="shared" ref="C6:C39" si="2">IF(ISBLANK(A6), " ", IF(A6&lt;49,"Eau",(IF(A6&lt;51,"Sol",(IF(A6&lt;55,"Bien-être animal", IF(A6&lt;81,"Biodiversité", " " )))))))</f>
        <v>Eau</v>
      </c>
      <c r="D6" s="42">
        <f>IFERROR(VLOOKUP($A6,Liste_MAEC!$A$4:$F$68,6,0),"")</f>
        <v>322</v>
      </c>
      <c r="E6" s="36">
        <v>25</v>
      </c>
      <c r="F6" s="36">
        <v>10</v>
      </c>
      <c r="G6" s="33" t="s">
        <v>92</v>
      </c>
      <c r="H6" s="38">
        <v>60</v>
      </c>
      <c r="I6" s="38">
        <v>100</v>
      </c>
      <c r="J6" s="38">
        <v>450</v>
      </c>
      <c r="K6" s="39">
        <f>IFERROR(D6*I6*5,"")</f>
        <v>161000</v>
      </c>
      <c r="L6" s="11">
        <f xml:space="preserve"> IF(ISBLANK(A6), " ", 0.8)</f>
        <v>0.8</v>
      </c>
      <c r="M6" s="39">
        <f t="shared" si="0"/>
        <v>128800</v>
      </c>
      <c r="N6" s="11" t="str">
        <f xml:space="preserve"> IF(ISBLANK(A6), " ", "AESN ou MASA")</f>
        <v>AESN ou MASA</v>
      </c>
      <c r="O6" s="11">
        <f xml:space="preserve"> IF(ISBLANK(A6), " ", 0.2)</f>
        <v>0.2</v>
      </c>
      <c r="P6" s="39">
        <f t="shared" si="1"/>
        <v>32200</v>
      </c>
      <c r="Q6" s="37"/>
      <c r="R6" s="35"/>
    </row>
    <row r="7" spans="1:1011" x14ac:dyDescent="0.2">
      <c r="A7" s="52"/>
      <c r="B7" s="42" t="str">
        <f>IFERROR(VLOOKUP($A7,Liste_MAEC!$A$4:$F$68,3,0),"")</f>
        <v/>
      </c>
      <c r="C7" s="43" t="str">
        <f t="shared" si="2"/>
        <v xml:space="preserve"> </v>
      </c>
      <c r="D7" s="42" t="str">
        <f>IFERROR(VLOOKUP($A7,Liste_MAEC!$A$4:$F$68,6,0),"")</f>
        <v/>
      </c>
      <c r="E7" s="50"/>
      <c r="F7" s="50"/>
      <c r="G7" s="50"/>
      <c r="H7" s="51"/>
      <c r="I7" s="51"/>
      <c r="J7" s="51"/>
      <c r="K7" s="39" t="str">
        <f>IFERROR(D7*I7*5,"")</f>
        <v/>
      </c>
      <c r="L7" s="11" t="str">
        <f xml:space="preserve"> IF(ISBLANK(A7), " ", 0.8)</f>
        <v xml:space="preserve"> </v>
      </c>
      <c r="M7" s="15" t="str">
        <f t="shared" si="0"/>
        <v/>
      </c>
      <c r="N7" s="11" t="str">
        <f xml:space="preserve"> IF(ISBLANK(A7), " ", "AESN ou MASA")</f>
        <v xml:space="preserve"> </v>
      </c>
      <c r="O7" s="11" t="str">
        <f xml:space="preserve"> IF(ISBLANK(A7), " ", 0.2)</f>
        <v xml:space="preserve"> </v>
      </c>
      <c r="P7" s="15" t="str">
        <f t="shared" si="1"/>
        <v/>
      </c>
      <c r="Q7" s="14"/>
      <c r="R7" s="13"/>
    </row>
    <row r="8" spans="1:1011" x14ac:dyDescent="0.2">
      <c r="A8" s="52"/>
      <c r="B8" s="42" t="str">
        <f>IFERROR(VLOOKUP($A8,Liste_MAEC!$A$4:$F$68,3,0),"")</f>
        <v/>
      </c>
      <c r="C8" s="43" t="str">
        <f t="shared" si="2"/>
        <v xml:space="preserve"> </v>
      </c>
      <c r="D8" s="42" t="str">
        <f>IFERROR(VLOOKUP($A8,Liste_MAEC!$A$4:$F$68,6,0),"")</f>
        <v/>
      </c>
      <c r="E8" s="50"/>
      <c r="F8" s="50"/>
      <c r="G8" s="50"/>
      <c r="H8" s="51"/>
      <c r="I8" s="51"/>
      <c r="J8" s="51"/>
      <c r="K8" s="39" t="str">
        <f>IFERROR(D8*I8*5,"")</f>
        <v/>
      </c>
      <c r="L8" s="11" t="str">
        <f xml:space="preserve"> IF(ISBLANK(A8), " ", 0.8)</f>
        <v xml:space="preserve"> </v>
      </c>
      <c r="M8" s="15" t="str">
        <f t="shared" si="0"/>
        <v/>
      </c>
      <c r="N8" s="11" t="str">
        <f xml:space="preserve"> IF(ISBLANK(A8), " ", "AESN ou MASA")</f>
        <v xml:space="preserve"> </v>
      </c>
      <c r="O8" s="11" t="str">
        <f xml:space="preserve"> IF(ISBLANK(A8), " ", 0.2)</f>
        <v xml:space="preserve"> </v>
      </c>
      <c r="P8" s="15" t="str">
        <f t="shared" si="1"/>
        <v/>
      </c>
      <c r="Q8" s="14"/>
      <c r="R8" s="13"/>
    </row>
    <row r="9" spans="1:1011" x14ac:dyDescent="0.2">
      <c r="A9" s="52"/>
      <c r="B9" s="42" t="str">
        <f>IFERROR(VLOOKUP($A9,Liste_MAEC!$A$4:$F$68,3,0),"")</f>
        <v/>
      </c>
      <c r="C9" s="43" t="str">
        <f t="shared" si="2"/>
        <v xml:space="preserve"> </v>
      </c>
      <c r="D9" s="42" t="str">
        <f>IFERROR(VLOOKUP($A9,Liste_MAEC!$A$4:$F$68,6,0),"")</f>
        <v/>
      </c>
      <c r="E9" s="50"/>
      <c r="F9" s="50"/>
      <c r="G9" s="50"/>
      <c r="H9" s="51"/>
      <c r="I9" s="51"/>
      <c r="J9" s="51"/>
      <c r="K9" s="39" t="str">
        <f>IFERROR(D9*I9*5,"")</f>
        <v/>
      </c>
      <c r="L9" s="11" t="str">
        <f xml:space="preserve"> IF(ISBLANK(A9), " ", 0.8)</f>
        <v xml:space="preserve"> </v>
      </c>
      <c r="M9" s="15" t="str">
        <f t="shared" si="0"/>
        <v/>
      </c>
      <c r="N9" s="11" t="str">
        <f xml:space="preserve"> IF(ISBLANK(A9), " ", "AESN ou MASA")</f>
        <v xml:space="preserve"> </v>
      </c>
      <c r="O9" s="11" t="str">
        <f xml:space="preserve"> IF(ISBLANK(A9), " ", 0.2)</f>
        <v xml:space="preserve"> </v>
      </c>
      <c r="P9" s="15" t="str">
        <f t="shared" si="1"/>
        <v/>
      </c>
      <c r="Q9" s="14"/>
      <c r="R9" s="13"/>
    </row>
    <row r="10" spans="1:1011" x14ac:dyDescent="0.2">
      <c r="A10" s="52"/>
      <c r="B10" s="42" t="str">
        <f>IFERROR(VLOOKUP($A10,Liste_MAEC!$A$4:$F$68,3,0),"")</f>
        <v/>
      </c>
      <c r="C10" s="43" t="str">
        <f t="shared" si="2"/>
        <v xml:space="preserve"> </v>
      </c>
      <c r="D10" s="42" t="str">
        <f>IFERROR(VLOOKUP($A10,Liste_MAEC!$A$4:$F$68,6,0),"")</f>
        <v/>
      </c>
      <c r="E10" s="50"/>
      <c r="F10" s="50"/>
      <c r="G10" s="50"/>
      <c r="H10" s="51"/>
      <c r="I10" s="51"/>
      <c r="J10" s="51"/>
      <c r="K10" s="39" t="str">
        <f>IFERROR(D10*I10*5,"")</f>
        <v/>
      </c>
      <c r="L10" s="11" t="str">
        <f xml:space="preserve"> IF(ISBLANK(A10), " ", 0.8)</f>
        <v xml:space="preserve"> </v>
      </c>
      <c r="M10" s="15" t="str">
        <f t="shared" si="0"/>
        <v/>
      </c>
      <c r="N10" s="11" t="str">
        <f xml:space="preserve"> IF(ISBLANK(A10), " ", "AESN ou MASA")</f>
        <v xml:space="preserve"> </v>
      </c>
      <c r="O10" s="11" t="str">
        <f xml:space="preserve"> IF(ISBLANK(A10), " ", 0.2)</f>
        <v xml:space="preserve"> </v>
      </c>
      <c r="P10" s="15" t="str">
        <f t="shared" si="1"/>
        <v/>
      </c>
      <c r="Q10" s="14"/>
      <c r="R10" s="13"/>
    </row>
    <row r="11" spans="1:1011" x14ac:dyDescent="0.2">
      <c r="A11" s="52"/>
      <c r="B11" s="42" t="str">
        <f>IFERROR(VLOOKUP($A11,Liste_MAEC!$A$4:$F$68,3,0),"")</f>
        <v/>
      </c>
      <c r="C11" s="43" t="str">
        <f t="shared" si="2"/>
        <v xml:space="preserve"> </v>
      </c>
      <c r="D11" s="42" t="str">
        <f>IFERROR(VLOOKUP($A11,Liste_MAEC!$A$4:$F$68,6,0),"")</f>
        <v/>
      </c>
      <c r="E11" s="50"/>
      <c r="F11" s="50"/>
      <c r="G11" s="50"/>
      <c r="H11" s="51"/>
      <c r="I11" s="51"/>
      <c r="J11" s="51"/>
      <c r="K11" s="39" t="str">
        <f>IFERROR(D11*I11*5,"")</f>
        <v/>
      </c>
      <c r="L11" s="11" t="str">
        <f xml:space="preserve"> IF(ISBLANK(A11), " ", 0.8)</f>
        <v xml:space="preserve"> </v>
      </c>
      <c r="M11" s="15" t="str">
        <f t="shared" si="0"/>
        <v/>
      </c>
      <c r="N11" s="11" t="str">
        <f xml:space="preserve"> IF(ISBLANK(A11), " ", "AESN ou MASA")</f>
        <v xml:space="preserve"> </v>
      </c>
      <c r="O11" s="11" t="str">
        <f xml:space="preserve"> IF(ISBLANK(A11), " ", 0.2)</f>
        <v xml:space="preserve"> </v>
      </c>
      <c r="P11" s="15" t="str">
        <f t="shared" si="1"/>
        <v/>
      </c>
      <c r="Q11" s="14"/>
      <c r="R11" s="13"/>
    </row>
    <row r="12" spans="1:1011" x14ac:dyDescent="0.2">
      <c r="A12" s="52"/>
      <c r="B12" s="42" t="str">
        <f>IFERROR(VLOOKUP($A12,Liste_MAEC!$A$4:$F$68,3,0),"")</f>
        <v/>
      </c>
      <c r="C12" s="43" t="str">
        <f t="shared" si="2"/>
        <v xml:space="preserve"> </v>
      </c>
      <c r="D12" s="42" t="str">
        <f>IFERROR(VLOOKUP($A12,Liste_MAEC!$A$4:$F$68,6,0),"")</f>
        <v/>
      </c>
      <c r="E12" s="50"/>
      <c r="F12" s="50"/>
      <c r="G12" s="50"/>
      <c r="H12" s="51"/>
      <c r="I12" s="51"/>
      <c r="J12" s="51"/>
      <c r="K12" s="39" t="str">
        <f>IFERROR(D12*I12*5,"")</f>
        <v/>
      </c>
      <c r="L12" s="11" t="str">
        <f xml:space="preserve"> IF(ISBLANK(A12), " ", 0.8)</f>
        <v xml:space="preserve"> </v>
      </c>
      <c r="M12" s="15" t="str">
        <f t="shared" si="0"/>
        <v/>
      </c>
      <c r="N12" s="11" t="str">
        <f xml:space="preserve"> IF(ISBLANK(A12), " ", "AESN ou MASA")</f>
        <v xml:space="preserve"> </v>
      </c>
      <c r="O12" s="11" t="str">
        <f xml:space="preserve"> IF(ISBLANK(A12), " ", 0.2)</f>
        <v xml:space="preserve"> </v>
      </c>
      <c r="P12" s="15" t="str">
        <f t="shared" si="1"/>
        <v/>
      </c>
      <c r="Q12" s="14"/>
      <c r="R12" s="13"/>
    </row>
    <row r="13" spans="1:1011" x14ac:dyDescent="0.2">
      <c r="A13" s="52"/>
      <c r="B13" s="42" t="str">
        <f>IFERROR(VLOOKUP($A13,Liste_MAEC!$A$4:$F$68,3,0),"")</f>
        <v/>
      </c>
      <c r="C13" s="43" t="str">
        <f t="shared" si="2"/>
        <v xml:space="preserve"> </v>
      </c>
      <c r="D13" s="42" t="str">
        <f>IFERROR(VLOOKUP($A13,Liste_MAEC!$A$4:$F$68,6,0),"")</f>
        <v/>
      </c>
      <c r="E13" s="50"/>
      <c r="F13" s="50"/>
      <c r="G13" s="50"/>
      <c r="H13" s="51"/>
      <c r="I13" s="51"/>
      <c r="J13" s="51"/>
      <c r="K13" s="39" t="str">
        <f>IFERROR(D13*I13*5,"")</f>
        <v/>
      </c>
      <c r="L13" s="11" t="str">
        <f xml:space="preserve"> IF(ISBLANK(A13), " ", 0.8)</f>
        <v xml:space="preserve"> </v>
      </c>
      <c r="M13" s="15" t="str">
        <f t="shared" si="0"/>
        <v/>
      </c>
      <c r="N13" s="11" t="str">
        <f xml:space="preserve"> IF(ISBLANK(A13), " ", "AESN ou MASA")</f>
        <v xml:space="preserve"> </v>
      </c>
      <c r="O13" s="11" t="str">
        <f xml:space="preserve"> IF(ISBLANK(A13), " ", 0.2)</f>
        <v xml:space="preserve"> </v>
      </c>
      <c r="P13" s="15" t="str">
        <f t="shared" si="1"/>
        <v/>
      </c>
      <c r="Q13" s="14"/>
      <c r="R13" s="13"/>
    </row>
    <row r="14" spans="1:1011" x14ac:dyDescent="0.2">
      <c r="A14" s="52"/>
      <c r="B14" s="42" t="str">
        <f>IFERROR(VLOOKUP($A14,Liste_MAEC!$A$4:$F$68,3,0),"")</f>
        <v/>
      </c>
      <c r="C14" s="43" t="str">
        <f t="shared" si="2"/>
        <v xml:space="preserve"> </v>
      </c>
      <c r="D14" s="42" t="str">
        <f>IFERROR(VLOOKUP($A14,Liste_MAEC!$A$4:$F$68,6,0),"")</f>
        <v/>
      </c>
      <c r="E14" s="50"/>
      <c r="F14" s="50"/>
      <c r="G14" s="50"/>
      <c r="H14" s="51"/>
      <c r="I14" s="51"/>
      <c r="J14" s="51"/>
      <c r="K14" s="39" t="str">
        <f>IFERROR(D14*I14*5,"")</f>
        <v/>
      </c>
      <c r="L14" s="11" t="str">
        <f xml:space="preserve"> IF(ISBLANK(A14), " ", 0.8)</f>
        <v xml:space="preserve"> </v>
      </c>
      <c r="M14" s="15" t="str">
        <f t="shared" si="0"/>
        <v/>
      </c>
      <c r="N14" s="11" t="str">
        <f xml:space="preserve"> IF(ISBLANK(A14), " ", "AESN ou MASA")</f>
        <v xml:space="preserve"> </v>
      </c>
      <c r="O14" s="11" t="str">
        <f xml:space="preserve"> IF(ISBLANK(A14), " ", 0.2)</f>
        <v xml:space="preserve"> </v>
      </c>
      <c r="P14" s="15" t="str">
        <f t="shared" si="1"/>
        <v/>
      </c>
      <c r="Q14" s="14"/>
      <c r="R14" s="13"/>
    </row>
    <row r="15" spans="1:1011" x14ac:dyDescent="0.2">
      <c r="A15" s="52"/>
      <c r="B15" s="42" t="str">
        <f>IFERROR(VLOOKUP($A15,Liste_MAEC!$A$4:$F$68,3,0),"")</f>
        <v/>
      </c>
      <c r="C15" s="43" t="str">
        <f t="shared" si="2"/>
        <v xml:space="preserve"> </v>
      </c>
      <c r="D15" s="42" t="str">
        <f>IFERROR(VLOOKUP($A15,Liste_MAEC!$A$4:$F$68,6,0),"")</f>
        <v/>
      </c>
      <c r="E15" s="50"/>
      <c r="F15" s="50"/>
      <c r="G15" s="50"/>
      <c r="H15" s="51"/>
      <c r="I15" s="51"/>
      <c r="J15" s="51"/>
      <c r="K15" s="39" t="str">
        <f>IFERROR(D15*I15*5,"")</f>
        <v/>
      </c>
      <c r="L15" s="11" t="str">
        <f xml:space="preserve"> IF(ISBLANK(A15), " ", 0.8)</f>
        <v xml:space="preserve"> </v>
      </c>
      <c r="M15" s="15" t="str">
        <f t="shared" si="0"/>
        <v/>
      </c>
      <c r="N15" s="11" t="str">
        <f xml:space="preserve"> IF(ISBLANK(A15), " ", "AESN ou MASA")</f>
        <v xml:space="preserve"> </v>
      </c>
      <c r="O15" s="11" t="str">
        <f xml:space="preserve"> IF(ISBLANK(A15), " ", 0.2)</f>
        <v xml:space="preserve"> </v>
      </c>
      <c r="P15" s="15" t="str">
        <f t="shared" si="1"/>
        <v/>
      </c>
      <c r="Q15" s="14"/>
      <c r="R15" s="13"/>
    </row>
    <row r="16" spans="1:1011" x14ac:dyDescent="0.2">
      <c r="A16" s="52"/>
      <c r="B16" s="42" t="str">
        <f>IFERROR(VLOOKUP($A16,Liste_MAEC!$A$4:$F$68,3,0),"")</f>
        <v/>
      </c>
      <c r="C16" s="43" t="str">
        <f t="shared" si="2"/>
        <v xml:space="preserve"> </v>
      </c>
      <c r="D16" s="42" t="str">
        <f>IFERROR(VLOOKUP($A16,Liste_MAEC!$A$4:$F$68,6,0),"")</f>
        <v/>
      </c>
      <c r="E16" s="50"/>
      <c r="F16" s="50"/>
      <c r="G16" s="50"/>
      <c r="H16" s="51"/>
      <c r="I16" s="51"/>
      <c r="J16" s="51"/>
      <c r="K16" s="39" t="str">
        <f>IFERROR(D16*I16*5,"")</f>
        <v/>
      </c>
      <c r="L16" s="11" t="str">
        <f xml:space="preserve"> IF(ISBLANK(A16), " ", 0.8)</f>
        <v xml:space="preserve"> </v>
      </c>
      <c r="M16" s="15" t="str">
        <f t="shared" si="0"/>
        <v/>
      </c>
      <c r="N16" s="11" t="str">
        <f xml:space="preserve"> IF(ISBLANK(A16), " ", "AESN ou MASA")</f>
        <v xml:space="preserve"> </v>
      </c>
      <c r="O16" s="11" t="str">
        <f xml:space="preserve"> IF(ISBLANK(A16), " ", 0.2)</f>
        <v xml:space="preserve"> </v>
      </c>
      <c r="P16" s="15" t="str">
        <f t="shared" si="1"/>
        <v/>
      </c>
      <c r="Q16" s="14"/>
      <c r="R16" s="13"/>
    </row>
    <row r="17" spans="1:18" x14ac:dyDescent="0.2">
      <c r="A17" s="52"/>
      <c r="B17" s="42" t="str">
        <f>IFERROR(VLOOKUP($A17,Liste_MAEC!$A$4:$F$68,3,0),"")</f>
        <v/>
      </c>
      <c r="C17" s="43" t="str">
        <f t="shared" si="2"/>
        <v xml:space="preserve"> </v>
      </c>
      <c r="D17" s="42" t="str">
        <f>IFERROR(VLOOKUP($A17,Liste_MAEC!$A$4:$F$68,6,0),"")</f>
        <v/>
      </c>
      <c r="E17" s="50"/>
      <c r="F17" s="50"/>
      <c r="G17" s="50"/>
      <c r="H17" s="51"/>
      <c r="I17" s="51"/>
      <c r="J17" s="51"/>
      <c r="K17" s="39" t="str">
        <f>IFERROR(D17*I17*5,"")</f>
        <v/>
      </c>
      <c r="L17" s="11" t="str">
        <f xml:space="preserve"> IF(ISBLANK(A17), " ", 0.8)</f>
        <v xml:space="preserve"> </v>
      </c>
      <c r="M17" s="15" t="str">
        <f t="shared" si="0"/>
        <v/>
      </c>
      <c r="N17" s="11" t="str">
        <f xml:space="preserve"> IF(ISBLANK(A17), " ", "AESN ou MASA")</f>
        <v xml:space="preserve"> </v>
      </c>
      <c r="O17" s="11" t="str">
        <f xml:space="preserve"> IF(ISBLANK(A17), " ", 0.2)</f>
        <v xml:space="preserve"> </v>
      </c>
      <c r="P17" s="15" t="str">
        <f t="shared" si="1"/>
        <v/>
      </c>
      <c r="Q17" s="14"/>
      <c r="R17" s="13"/>
    </row>
    <row r="18" spans="1:18" x14ac:dyDescent="0.2">
      <c r="A18" s="52"/>
      <c r="B18" s="42" t="str">
        <f>IFERROR(VLOOKUP($A18,Liste_MAEC!$A$4:$F$68,3,0),"")</f>
        <v/>
      </c>
      <c r="C18" s="43" t="str">
        <f t="shared" si="2"/>
        <v xml:space="preserve"> </v>
      </c>
      <c r="D18" s="42" t="str">
        <f>IFERROR(VLOOKUP($A18,Liste_MAEC!$A$4:$F$68,6,0),"")</f>
        <v/>
      </c>
      <c r="E18" s="50"/>
      <c r="F18" s="50"/>
      <c r="G18" s="50"/>
      <c r="H18" s="51"/>
      <c r="I18" s="51"/>
      <c r="J18" s="51"/>
      <c r="K18" s="39" t="str">
        <f>IFERROR(D18*I18*5,"")</f>
        <v/>
      </c>
      <c r="L18" s="11" t="str">
        <f xml:space="preserve"> IF(ISBLANK(A18), " ", 0.8)</f>
        <v xml:space="preserve"> </v>
      </c>
      <c r="M18" s="15" t="str">
        <f t="shared" si="0"/>
        <v/>
      </c>
      <c r="N18" s="11" t="str">
        <f xml:space="preserve"> IF(ISBLANK(A18), " ", "AESN ou MASA")</f>
        <v xml:space="preserve"> </v>
      </c>
      <c r="O18" s="11" t="str">
        <f xml:space="preserve"> IF(ISBLANK(A18), " ", 0.2)</f>
        <v xml:space="preserve"> </v>
      </c>
      <c r="P18" s="15" t="str">
        <f t="shared" si="1"/>
        <v/>
      </c>
      <c r="Q18" s="14"/>
      <c r="R18" s="13"/>
    </row>
    <row r="19" spans="1:18" x14ac:dyDescent="0.2">
      <c r="A19" s="52"/>
      <c r="B19" s="42" t="str">
        <f>IFERROR(VLOOKUP($A19,Liste_MAEC!$A$4:$F$68,3,0),"")</f>
        <v/>
      </c>
      <c r="C19" s="43" t="str">
        <f t="shared" si="2"/>
        <v xml:space="preserve"> </v>
      </c>
      <c r="D19" s="42" t="str">
        <f>IFERROR(VLOOKUP($A19,Liste_MAEC!$A$4:$F$68,6,0),"")</f>
        <v/>
      </c>
      <c r="E19" s="50"/>
      <c r="F19" s="50"/>
      <c r="G19" s="50"/>
      <c r="H19" s="51"/>
      <c r="I19" s="51"/>
      <c r="J19" s="51"/>
      <c r="K19" s="39" t="str">
        <f>IFERROR(D19*I19*5,"")</f>
        <v/>
      </c>
      <c r="L19" s="11" t="str">
        <f xml:space="preserve"> IF(ISBLANK(A19), " ", 0.8)</f>
        <v xml:space="preserve"> </v>
      </c>
      <c r="M19" s="15" t="str">
        <f t="shared" si="0"/>
        <v/>
      </c>
      <c r="N19" s="11" t="str">
        <f xml:space="preserve"> IF(ISBLANK(A19), " ", "AESN ou MASA")</f>
        <v xml:space="preserve"> </v>
      </c>
      <c r="O19" s="11" t="str">
        <f xml:space="preserve"> IF(ISBLANK(A19), " ", 0.2)</f>
        <v xml:space="preserve"> </v>
      </c>
      <c r="P19" s="15" t="str">
        <f t="shared" si="1"/>
        <v/>
      </c>
      <c r="Q19" s="14"/>
      <c r="R19" s="13"/>
    </row>
    <row r="20" spans="1:18" x14ac:dyDescent="0.2">
      <c r="A20" s="52"/>
      <c r="B20" s="42" t="str">
        <f>IFERROR(VLOOKUP($A20,Liste_MAEC!$A$4:$F$68,3,0),"")</f>
        <v/>
      </c>
      <c r="C20" s="43" t="str">
        <f t="shared" si="2"/>
        <v xml:space="preserve"> </v>
      </c>
      <c r="D20" s="42" t="str">
        <f>IFERROR(VLOOKUP($A20,Liste_MAEC!$A$4:$F$68,6,0),"")</f>
        <v/>
      </c>
      <c r="E20" s="50"/>
      <c r="F20" s="50"/>
      <c r="G20" s="50"/>
      <c r="H20" s="51"/>
      <c r="I20" s="51"/>
      <c r="J20" s="51"/>
      <c r="K20" s="39" t="str">
        <f>IFERROR(D20*I20*5,"")</f>
        <v/>
      </c>
      <c r="L20" s="11" t="str">
        <f xml:space="preserve"> IF(ISBLANK(A20), " ", 0.8)</f>
        <v xml:space="preserve"> </v>
      </c>
      <c r="M20" s="15" t="str">
        <f t="shared" si="0"/>
        <v/>
      </c>
      <c r="N20" s="11" t="str">
        <f xml:space="preserve"> IF(ISBLANK(A20), " ", "AESN ou MASA")</f>
        <v xml:space="preserve"> </v>
      </c>
      <c r="O20" s="11" t="str">
        <f xml:space="preserve"> IF(ISBLANK(A20), " ", 0.2)</f>
        <v xml:space="preserve"> </v>
      </c>
      <c r="P20" s="15" t="str">
        <f t="shared" si="1"/>
        <v/>
      </c>
      <c r="Q20" s="14"/>
      <c r="R20" s="13"/>
    </row>
    <row r="21" spans="1:18" x14ac:dyDescent="0.2">
      <c r="A21" s="52"/>
      <c r="B21" s="42" t="str">
        <f>IFERROR(VLOOKUP($A21,Liste_MAEC!$A$4:$F$68,3,0),"")</f>
        <v/>
      </c>
      <c r="C21" s="43" t="str">
        <f t="shared" si="2"/>
        <v xml:space="preserve"> </v>
      </c>
      <c r="D21" s="42" t="str">
        <f>IFERROR(VLOOKUP($A21,Liste_MAEC!$A$4:$F$68,6,0),"")</f>
        <v/>
      </c>
      <c r="E21" s="50"/>
      <c r="F21" s="50"/>
      <c r="G21" s="50"/>
      <c r="H21" s="51"/>
      <c r="I21" s="51"/>
      <c r="J21" s="51"/>
      <c r="K21" s="39" t="str">
        <f>IFERROR(D21*I21*5,"")</f>
        <v/>
      </c>
      <c r="L21" s="11" t="str">
        <f xml:space="preserve"> IF(ISBLANK(A21), " ", 0.8)</f>
        <v xml:space="preserve"> </v>
      </c>
      <c r="M21" s="15" t="str">
        <f t="shared" si="0"/>
        <v/>
      </c>
      <c r="N21" s="11" t="str">
        <f xml:space="preserve"> IF(ISBLANK(A21), " ", "AESN ou MASA")</f>
        <v xml:space="preserve"> </v>
      </c>
      <c r="O21" s="11" t="str">
        <f xml:space="preserve"> IF(ISBLANK(A21), " ", 0.2)</f>
        <v xml:space="preserve"> </v>
      </c>
      <c r="P21" s="15" t="str">
        <f t="shared" si="1"/>
        <v/>
      </c>
      <c r="Q21" s="14"/>
      <c r="R21" s="13"/>
    </row>
    <row r="22" spans="1:18" x14ac:dyDescent="0.2">
      <c r="A22" s="52"/>
      <c r="B22" s="42" t="str">
        <f>IFERROR(VLOOKUP($A22,Liste_MAEC!$A$4:$F$68,3,0),"")</f>
        <v/>
      </c>
      <c r="C22" s="43" t="str">
        <f t="shared" si="2"/>
        <v xml:space="preserve"> </v>
      </c>
      <c r="D22" s="42" t="str">
        <f>IFERROR(VLOOKUP($A22,Liste_MAEC!$A$4:$F$68,6,0),"")</f>
        <v/>
      </c>
      <c r="E22" s="50"/>
      <c r="F22" s="50"/>
      <c r="G22" s="50"/>
      <c r="H22" s="51"/>
      <c r="I22" s="51"/>
      <c r="J22" s="51"/>
      <c r="K22" s="39" t="str">
        <f>IFERROR(D22*I22*5,"")</f>
        <v/>
      </c>
      <c r="L22" s="11" t="str">
        <f xml:space="preserve"> IF(ISBLANK(A22), " ", 0.8)</f>
        <v xml:space="preserve"> </v>
      </c>
      <c r="M22" s="15" t="str">
        <f t="shared" si="0"/>
        <v/>
      </c>
      <c r="N22" s="11" t="str">
        <f xml:space="preserve"> IF(ISBLANK(A22), " ", "AESN ou MASA")</f>
        <v xml:space="preserve"> </v>
      </c>
      <c r="O22" s="11" t="str">
        <f xml:space="preserve"> IF(ISBLANK(A22), " ", 0.2)</f>
        <v xml:space="preserve"> </v>
      </c>
      <c r="P22" s="15" t="str">
        <f t="shared" si="1"/>
        <v/>
      </c>
      <c r="Q22" s="14"/>
      <c r="R22" s="13"/>
    </row>
    <row r="23" spans="1:18" x14ac:dyDescent="0.2">
      <c r="A23" s="52"/>
      <c r="B23" s="42" t="str">
        <f>IFERROR(VLOOKUP($A23,Liste_MAEC!$A$4:$F$68,3,0),"")</f>
        <v/>
      </c>
      <c r="C23" s="43" t="str">
        <f t="shared" si="2"/>
        <v xml:space="preserve"> </v>
      </c>
      <c r="D23" s="42" t="str">
        <f>IFERROR(VLOOKUP($A23,Liste_MAEC!$A$4:$F$68,6,0),"")</f>
        <v/>
      </c>
      <c r="E23" s="50"/>
      <c r="F23" s="50"/>
      <c r="G23" s="50"/>
      <c r="H23" s="51"/>
      <c r="I23" s="51"/>
      <c r="J23" s="51"/>
      <c r="K23" s="39" t="str">
        <f>IFERROR(D23*I23*5,"")</f>
        <v/>
      </c>
      <c r="L23" s="11" t="str">
        <f xml:space="preserve"> IF(ISBLANK(A23), " ", 0.8)</f>
        <v xml:space="preserve"> </v>
      </c>
      <c r="M23" s="15" t="str">
        <f t="shared" si="0"/>
        <v/>
      </c>
      <c r="N23" s="11" t="str">
        <f xml:space="preserve"> IF(ISBLANK(A23), " ", "AESN ou MASA")</f>
        <v xml:space="preserve"> </v>
      </c>
      <c r="O23" s="11" t="str">
        <f xml:space="preserve"> IF(ISBLANK(A23), " ", 0.2)</f>
        <v xml:space="preserve"> </v>
      </c>
      <c r="P23" s="15" t="str">
        <f t="shared" si="1"/>
        <v/>
      </c>
      <c r="Q23" s="14"/>
      <c r="R23" s="13"/>
    </row>
    <row r="24" spans="1:18" x14ac:dyDescent="0.2">
      <c r="A24" s="52"/>
      <c r="B24" s="42" t="str">
        <f>IFERROR(VLOOKUP($A24,Liste_MAEC!$A$4:$F$68,3,0),"")</f>
        <v/>
      </c>
      <c r="C24" s="43" t="str">
        <f t="shared" si="2"/>
        <v xml:space="preserve"> </v>
      </c>
      <c r="D24" s="42" t="str">
        <f>IFERROR(VLOOKUP($A24,Liste_MAEC!$A$4:$F$68,6,0),"")</f>
        <v/>
      </c>
      <c r="E24" s="50"/>
      <c r="F24" s="50"/>
      <c r="G24" s="50"/>
      <c r="H24" s="51"/>
      <c r="I24" s="51"/>
      <c r="J24" s="51"/>
      <c r="K24" s="39" t="str">
        <f>IFERROR(D24*I24*5,"")</f>
        <v/>
      </c>
      <c r="L24" s="11" t="str">
        <f xml:space="preserve"> IF(ISBLANK(A24), " ", 0.8)</f>
        <v xml:space="preserve"> </v>
      </c>
      <c r="M24" s="15" t="str">
        <f t="shared" si="0"/>
        <v/>
      </c>
      <c r="N24" s="11" t="str">
        <f xml:space="preserve"> IF(ISBLANK(A24), " ", "AESN ou MASA")</f>
        <v xml:space="preserve"> </v>
      </c>
      <c r="O24" s="11" t="str">
        <f xml:space="preserve"> IF(ISBLANK(A24), " ", 0.2)</f>
        <v xml:space="preserve"> </v>
      </c>
      <c r="P24" s="15" t="str">
        <f t="shared" si="1"/>
        <v/>
      </c>
      <c r="Q24" s="14"/>
      <c r="R24" s="13"/>
    </row>
    <row r="25" spans="1:18" x14ac:dyDescent="0.2">
      <c r="A25" s="52"/>
      <c r="B25" s="42" t="str">
        <f>IFERROR(VLOOKUP($A25,Liste_MAEC!$A$4:$F$68,3,0),"")</f>
        <v/>
      </c>
      <c r="C25" s="43" t="str">
        <f t="shared" si="2"/>
        <v xml:space="preserve"> </v>
      </c>
      <c r="D25" s="42" t="str">
        <f>IFERROR(VLOOKUP($A25,Liste_MAEC!$A$4:$F$68,6,0),"")</f>
        <v/>
      </c>
      <c r="E25" s="50"/>
      <c r="F25" s="50"/>
      <c r="G25" s="50"/>
      <c r="H25" s="51"/>
      <c r="I25" s="51"/>
      <c r="J25" s="51"/>
      <c r="K25" s="39" t="str">
        <f>IFERROR(D25*I25*5,"")</f>
        <v/>
      </c>
      <c r="L25" s="11" t="str">
        <f xml:space="preserve"> IF(ISBLANK(A25), " ", 0.8)</f>
        <v xml:space="preserve"> </v>
      </c>
      <c r="M25" s="15" t="str">
        <f t="shared" si="0"/>
        <v/>
      </c>
      <c r="N25" s="11" t="str">
        <f xml:space="preserve"> IF(ISBLANK(A25), " ", "AESN ou MASA")</f>
        <v xml:space="preserve"> </v>
      </c>
      <c r="O25" s="11" t="str">
        <f xml:space="preserve"> IF(ISBLANK(A25), " ", 0.2)</f>
        <v xml:space="preserve"> </v>
      </c>
      <c r="P25" s="15" t="str">
        <f t="shared" si="1"/>
        <v/>
      </c>
      <c r="Q25" s="14"/>
      <c r="R25" s="13"/>
    </row>
    <row r="26" spans="1:18" x14ac:dyDescent="0.2">
      <c r="A26" s="52"/>
      <c r="B26" s="42" t="str">
        <f>IFERROR(VLOOKUP($A26,Liste_MAEC!$A$4:$F$68,3,0),"")</f>
        <v/>
      </c>
      <c r="C26" s="43" t="str">
        <f t="shared" si="2"/>
        <v xml:space="preserve"> </v>
      </c>
      <c r="D26" s="42" t="str">
        <f>IFERROR(VLOOKUP($A26,Liste_MAEC!$A$4:$F$68,6,0),"")</f>
        <v/>
      </c>
      <c r="E26" s="50"/>
      <c r="F26" s="50"/>
      <c r="G26" s="50"/>
      <c r="H26" s="51"/>
      <c r="I26" s="51"/>
      <c r="J26" s="51"/>
      <c r="K26" s="39" t="str">
        <f>IFERROR(D26*I26*5,"")</f>
        <v/>
      </c>
      <c r="L26" s="11" t="str">
        <f xml:space="preserve"> IF(ISBLANK(A26), " ", 0.8)</f>
        <v xml:space="preserve"> </v>
      </c>
      <c r="M26" s="15" t="str">
        <f t="shared" si="0"/>
        <v/>
      </c>
      <c r="N26" s="11" t="str">
        <f xml:space="preserve"> IF(ISBLANK(A26), " ", "AESN ou MASA")</f>
        <v xml:space="preserve"> </v>
      </c>
      <c r="O26" s="11" t="str">
        <f xml:space="preserve"> IF(ISBLANK(A26), " ", 0.2)</f>
        <v xml:space="preserve"> </v>
      </c>
      <c r="P26" s="15" t="str">
        <f t="shared" si="1"/>
        <v/>
      </c>
      <c r="Q26" s="14"/>
      <c r="R26" s="13"/>
    </row>
    <row r="27" spans="1:18" x14ac:dyDescent="0.2">
      <c r="A27" s="52"/>
      <c r="B27" s="42" t="str">
        <f>IFERROR(VLOOKUP($A27,Liste_MAEC!$A$4:$F$68,3,0),"")</f>
        <v/>
      </c>
      <c r="C27" s="43" t="str">
        <f t="shared" si="2"/>
        <v xml:space="preserve"> </v>
      </c>
      <c r="D27" s="42" t="str">
        <f>IFERROR(VLOOKUP($A27,Liste_MAEC!$A$4:$F$68,6,0),"")</f>
        <v/>
      </c>
      <c r="E27" s="50"/>
      <c r="F27" s="50"/>
      <c r="G27" s="50"/>
      <c r="H27" s="51"/>
      <c r="I27" s="51"/>
      <c r="J27" s="51"/>
      <c r="K27" s="39" t="str">
        <f>IFERROR(D27*I27*5,"")</f>
        <v/>
      </c>
      <c r="L27" s="11" t="str">
        <f xml:space="preserve"> IF(ISBLANK(A27), " ", 0.8)</f>
        <v xml:space="preserve"> </v>
      </c>
      <c r="M27" s="15" t="str">
        <f t="shared" si="0"/>
        <v/>
      </c>
      <c r="N27" s="11" t="str">
        <f xml:space="preserve"> IF(ISBLANK(A27), " ", "AESN ou MASA")</f>
        <v xml:space="preserve"> </v>
      </c>
      <c r="O27" s="11" t="str">
        <f xml:space="preserve"> IF(ISBLANK(A27), " ", 0.2)</f>
        <v xml:space="preserve"> </v>
      </c>
      <c r="P27" s="15" t="str">
        <f t="shared" si="1"/>
        <v/>
      </c>
      <c r="Q27" s="14"/>
      <c r="R27" s="13"/>
    </row>
    <row r="28" spans="1:18" x14ac:dyDescent="0.2">
      <c r="A28" s="52"/>
      <c r="B28" s="42" t="str">
        <f>IFERROR(VLOOKUP($A28,Liste_MAEC!$A$4:$F$68,3,0),"")</f>
        <v/>
      </c>
      <c r="C28" s="43" t="str">
        <f t="shared" si="2"/>
        <v xml:space="preserve"> </v>
      </c>
      <c r="D28" s="42" t="str">
        <f>IFERROR(VLOOKUP($A28,Liste_MAEC!$A$4:$F$68,6,0),"")</f>
        <v/>
      </c>
      <c r="E28" s="50"/>
      <c r="F28" s="50"/>
      <c r="G28" s="50"/>
      <c r="H28" s="51"/>
      <c r="I28" s="51"/>
      <c r="J28" s="51"/>
      <c r="K28" s="39" t="str">
        <f>IFERROR(D28*I28*5,"")</f>
        <v/>
      </c>
      <c r="L28" s="11" t="str">
        <f xml:space="preserve"> IF(ISBLANK(A28), " ", 0.8)</f>
        <v xml:space="preserve"> </v>
      </c>
      <c r="M28" s="15" t="str">
        <f t="shared" si="0"/>
        <v/>
      </c>
      <c r="N28" s="11" t="str">
        <f xml:space="preserve"> IF(ISBLANK(A28), " ", "AESN ou MASA")</f>
        <v xml:space="preserve"> </v>
      </c>
      <c r="O28" s="11" t="str">
        <f xml:space="preserve"> IF(ISBLANK(A28), " ", 0.2)</f>
        <v xml:space="preserve"> </v>
      </c>
      <c r="P28" s="15" t="str">
        <f t="shared" si="1"/>
        <v/>
      </c>
      <c r="Q28" s="14"/>
      <c r="R28" s="13"/>
    </row>
    <row r="29" spans="1:18" x14ac:dyDescent="0.2">
      <c r="A29" s="52"/>
      <c r="B29" s="42" t="str">
        <f>IFERROR(VLOOKUP($A29,Liste_MAEC!$A$4:$F$68,3,0),"")</f>
        <v/>
      </c>
      <c r="C29" s="43" t="str">
        <f t="shared" si="2"/>
        <v xml:space="preserve"> </v>
      </c>
      <c r="D29" s="42" t="str">
        <f>IFERROR(VLOOKUP($A29,Liste_MAEC!$A$4:$F$68,6,0),"")</f>
        <v/>
      </c>
      <c r="E29" s="50"/>
      <c r="F29" s="50"/>
      <c r="G29" s="50"/>
      <c r="H29" s="51"/>
      <c r="I29" s="51"/>
      <c r="J29" s="51"/>
      <c r="K29" s="39" t="str">
        <f>IFERROR(D29*I29*5,"")</f>
        <v/>
      </c>
      <c r="L29" s="11" t="str">
        <f xml:space="preserve"> IF(ISBLANK(A29), " ", 0.8)</f>
        <v xml:space="preserve"> </v>
      </c>
      <c r="M29" s="15" t="str">
        <f t="shared" si="0"/>
        <v/>
      </c>
      <c r="N29" s="11" t="str">
        <f xml:space="preserve"> IF(ISBLANK(A29), " ", "AESN ou MASA")</f>
        <v xml:space="preserve"> </v>
      </c>
      <c r="O29" s="11" t="str">
        <f xml:space="preserve"> IF(ISBLANK(A29), " ", 0.2)</f>
        <v xml:space="preserve"> </v>
      </c>
      <c r="P29" s="15" t="str">
        <f t="shared" si="1"/>
        <v/>
      </c>
      <c r="Q29" s="14"/>
      <c r="R29" s="13"/>
    </row>
    <row r="30" spans="1:18" x14ac:dyDescent="0.2">
      <c r="A30" s="52"/>
      <c r="B30" s="42" t="str">
        <f>IFERROR(VLOOKUP($A30,Liste_MAEC!$A$4:$F$68,3,0),"")</f>
        <v/>
      </c>
      <c r="C30" s="43" t="str">
        <f t="shared" si="2"/>
        <v xml:space="preserve"> </v>
      </c>
      <c r="D30" s="42" t="str">
        <f>IFERROR(VLOOKUP($A30,Liste_MAEC!$A$4:$F$68,6,0),"")</f>
        <v/>
      </c>
      <c r="E30" s="50"/>
      <c r="F30" s="50"/>
      <c r="G30" s="50"/>
      <c r="H30" s="51"/>
      <c r="I30" s="51"/>
      <c r="J30" s="51"/>
      <c r="K30" s="39" t="str">
        <f>IFERROR(D30*I30*5,"")</f>
        <v/>
      </c>
      <c r="L30" s="11" t="str">
        <f xml:space="preserve"> IF(ISBLANK(A30), " ", 0.8)</f>
        <v xml:space="preserve"> </v>
      </c>
      <c r="M30" s="15" t="str">
        <f t="shared" si="0"/>
        <v/>
      </c>
      <c r="N30" s="11" t="str">
        <f xml:space="preserve"> IF(ISBLANK(A30), " ", "AESN ou MASA")</f>
        <v xml:space="preserve"> </v>
      </c>
      <c r="O30" s="11" t="str">
        <f xml:space="preserve"> IF(ISBLANK(A30), " ", 0.2)</f>
        <v xml:space="preserve"> </v>
      </c>
      <c r="P30" s="15" t="str">
        <f t="shared" si="1"/>
        <v/>
      </c>
      <c r="Q30" s="14"/>
      <c r="R30" s="13"/>
    </row>
    <row r="31" spans="1:18" x14ac:dyDescent="0.2">
      <c r="A31" s="52"/>
      <c r="B31" s="42" t="str">
        <f>IFERROR(VLOOKUP($A31,Liste_MAEC!$A$4:$F$68,3,0),"")</f>
        <v/>
      </c>
      <c r="C31" s="43" t="str">
        <f t="shared" si="2"/>
        <v xml:space="preserve"> </v>
      </c>
      <c r="D31" s="42" t="str">
        <f>IFERROR(VLOOKUP($A31,Liste_MAEC!$A$4:$F$68,6,0),"")</f>
        <v/>
      </c>
      <c r="E31" s="50"/>
      <c r="F31" s="50"/>
      <c r="G31" s="50"/>
      <c r="H31" s="51"/>
      <c r="I31" s="51"/>
      <c r="J31" s="51"/>
      <c r="K31" s="39" t="str">
        <f>IFERROR(D31*I31*5,"")</f>
        <v/>
      </c>
      <c r="L31" s="11" t="str">
        <f xml:space="preserve"> IF(ISBLANK(A31), " ", 0.8)</f>
        <v xml:space="preserve"> </v>
      </c>
      <c r="M31" s="15" t="str">
        <f t="shared" si="0"/>
        <v/>
      </c>
      <c r="N31" s="11" t="str">
        <f xml:space="preserve"> IF(ISBLANK(A31), " ", "AESN ou MASA")</f>
        <v xml:space="preserve"> </v>
      </c>
      <c r="O31" s="11" t="str">
        <f xml:space="preserve"> IF(ISBLANK(A31), " ", 0.2)</f>
        <v xml:space="preserve"> </v>
      </c>
      <c r="P31" s="15" t="str">
        <f t="shared" si="1"/>
        <v/>
      </c>
      <c r="Q31" s="14"/>
      <c r="R31" s="13"/>
    </row>
    <row r="32" spans="1:18" x14ac:dyDescent="0.2">
      <c r="A32" s="52"/>
      <c r="B32" s="42" t="str">
        <f>IFERROR(VLOOKUP($A32,Liste_MAEC!$A$4:$F$68,3,0),"")</f>
        <v/>
      </c>
      <c r="C32" s="43" t="str">
        <f t="shared" si="2"/>
        <v xml:space="preserve"> </v>
      </c>
      <c r="D32" s="42" t="str">
        <f>IFERROR(VLOOKUP($A32,Liste_MAEC!$A$4:$F$68,6,0),"")</f>
        <v/>
      </c>
      <c r="E32" s="50"/>
      <c r="F32" s="50"/>
      <c r="G32" s="50"/>
      <c r="H32" s="51"/>
      <c r="I32" s="51"/>
      <c r="J32" s="51"/>
      <c r="K32" s="39" t="str">
        <f>IFERROR(D32*I32*5,"")</f>
        <v/>
      </c>
      <c r="L32" s="11" t="str">
        <f xml:space="preserve"> IF(ISBLANK(A32), " ", 0.8)</f>
        <v xml:space="preserve"> </v>
      </c>
      <c r="M32" s="15" t="str">
        <f t="shared" si="0"/>
        <v/>
      </c>
      <c r="N32" s="11" t="str">
        <f xml:space="preserve"> IF(ISBLANK(A32), " ", "AESN ou MASA")</f>
        <v xml:space="preserve"> </v>
      </c>
      <c r="O32" s="11" t="str">
        <f xml:space="preserve"> IF(ISBLANK(A32), " ", 0.2)</f>
        <v xml:space="preserve"> </v>
      </c>
      <c r="P32" s="15" t="str">
        <f t="shared" si="1"/>
        <v/>
      </c>
      <c r="Q32" s="14"/>
      <c r="R32" s="13"/>
    </row>
    <row r="33" spans="1:1011" x14ac:dyDescent="0.2">
      <c r="A33" s="52"/>
      <c r="B33" s="42" t="str">
        <f>IFERROR(VLOOKUP($A33,Liste_MAEC!$A$4:$F$68,3,0),"")</f>
        <v/>
      </c>
      <c r="C33" s="43" t="str">
        <f t="shared" si="2"/>
        <v xml:space="preserve"> </v>
      </c>
      <c r="D33" s="42" t="str">
        <f>IFERROR(VLOOKUP($A33,Liste_MAEC!$A$4:$F$68,6,0),"")</f>
        <v/>
      </c>
      <c r="E33" s="50"/>
      <c r="F33" s="50"/>
      <c r="G33" s="50"/>
      <c r="H33" s="51"/>
      <c r="I33" s="51"/>
      <c r="J33" s="51"/>
      <c r="K33" s="39" t="str">
        <f>IFERROR(D33*I33*5,"")</f>
        <v/>
      </c>
      <c r="L33" s="11" t="str">
        <f xml:space="preserve"> IF(ISBLANK(A33), " ", 0.8)</f>
        <v xml:space="preserve"> </v>
      </c>
      <c r="M33" s="15" t="str">
        <f t="shared" si="0"/>
        <v/>
      </c>
      <c r="N33" s="11" t="str">
        <f xml:space="preserve"> IF(ISBLANK(A33), " ", "AESN ou MASA")</f>
        <v xml:space="preserve"> </v>
      </c>
      <c r="O33" s="11" t="str">
        <f xml:space="preserve"> IF(ISBLANK(A33), " ", 0.2)</f>
        <v xml:space="preserve"> </v>
      </c>
      <c r="P33" s="15" t="str">
        <f t="shared" si="1"/>
        <v/>
      </c>
      <c r="Q33" s="14"/>
      <c r="R33" s="13"/>
    </row>
    <row r="34" spans="1:1011" x14ac:dyDescent="0.2">
      <c r="A34" s="52"/>
      <c r="B34" s="42" t="str">
        <f>IFERROR(VLOOKUP($A34,Liste_MAEC!$A$4:$F$68,3,0),"")</f>
        <v/>
      </c>
      <c r="C34" s="43" t="str">
        <f t="shared" si="2"/>
        <v xml:space="preserve"> </v>
      </c>
      <c r="D34" s="42" t="str">
        <f>IFERROR(VLOOKUP($A34,Liste_MAEC!$A$4:$F$68,6,0),"")</f>
        <v/>
      </c>
      <c r="E34" s="50"/>
      <c r="F34" s="50"/>
      <c r="G34" s="50"/>
      <c r="H34" s="51"/>
      <c r="I34" s="51"/>
      <c r="J34" s="51"/>
      <c r="K34" s="39" t="str">
        <f>IFERROR(D34*I34*5,"")</f>
        <v/>
      </c>
      <c r="L34" s="11" t="str">
        <f xml:space="preserve"> IF(ISBLANK(A34), " ", 0.8)</f>
        <v xml:space="preserve"> </v>
      </c>
      <c r="M34" s="15" t="str">
        <f t="shared" si="0"/>
        <v/>
      </c>
      <c r="N34" s="11" t="str">
        <f xml:space="preserve"> IF(ISBLANK(A34), " ", "AESN ou MASA")</f>
        <v xml:space="preserve"> </v>
      </c>
      <c r="O34" s="11" t="str">
        <f xml:space="preserve"> IF(ISBLANK(A34), " ", 0.2)</f>
        <v xml:space="preserve"> </v>
      </c>
      <c r="P34" s="15" t="str">
        <f t="shared" si="1"/>
        <v/>
      </c>
      <c r="Q34" s="14"/>
      <c r="R34" s="13"/>
    </row>
    <row r="35" spans="1:1011" x14ac:dyDescent="0.2">
      <c r="A35" s="52"/>
      <c r="B35" s="42" t="str">
        <f>IFERROR(VLOOKUP($A35,Liste_MAEC!$A$4:$F$68,3,0),"")</f>
        <v/>
      </c>
      <c r="C35" s="43" t="str">
        <f t="shared" si="2"/>
        <v xml:space="preserve"> </v>
      </c>
      <c r="D35" s="42" t="str">
        <f>IFERROR(VLOOKUP($A35,Liste_MAEC!$A$4:$F$68,6,0),"")</f>
        <v/>
      </c>
      <c r="E35" s="50"/>
      <c r="F35" s="50"/>
      <c r="G35" s="50"/>
      <c r="H35" s="51"/>
      <c r="I35" s="51"/>
      <c r="J35" s="51"/>
      <c r="K35" s="39" t="str">
        <f>IFERROR(D35*I35*5,"")</f>
        <v/>
      </c>
      <c r="L35" s="11" t="str">
        <f xml:space="preserve"> IF(ISBLANK(A35), " ", 0.8)</f>
        <v xml:space="preserve"> </v>
      </c>
      <c r="M35" s="15" t="str">
        <f t="shared" si="0"/>
        <v/>
      </c>
      <c r="N35" s="11" t="str">
        <f xml:space="preserve"> IF(ISBLANK(A35), " ", "AESN ou MASA")</f>
        <v xml:space="preserve"> </v>
      </c>
      <c r="O35" s="11" t="str">
        <f xml:space="preserve"> IF(ISBLANK(A35), " ", 0.2)</f>
        <v xml:space="preserve"> </v>
      </c>
      <c r="P35" s="15" t="str">
        <f t="shared" si="1"/>
        <v/>
      </c>
      <c r="Q35" s="14"/>
      <c r="R35" s="13"/>
    </row>
    <row r="36" spans="1:1011" x14ac:dyDescent="0.2">
      <c r="A36" s="52"/>
      <c r="B36" s="42" t="str">
        <f>IFERROR(VLOOKUP($A36,Liste_MAEC!$A$4:$F$68,3,0),"")</f>
        <v/>
      </c>
      <c r="C36" s="43" t="str">
        <f t="shared" si="2"/>
        <v xml:space="preserve"> </v>
      </c>
      <c r="D36" s="42" t="str">
        <f>IFERROR(VLOOKUP($A36,Liste_MAEC!$A$4:$F$68,6,0),"")</f>
        <v/>
      </c>
      <c r="E36" s="50"/>
      <c r="F36" s="50"/>
      <c r="G36" s="50"/>
      <c r="H36" s="51"/>
      <c r="I36" s="51"/>
      <c r="J36" s="51"/>
      <c r="K36" s="39" t="str">
        <f>IFERROR(D36*I36*5,"")</f>
        <v/>
      </c>
      <c r="L36" s="11" t="str">
        <f xml:space="preserve"> IF(ISBLANK(A36), " ", 0.8)</f>
        <v xml:space="preserve"> </v>
      </c>
      <c r="M36" s="15" t="str">
        <f t="shared" si="0"/>
        <v/>
      </c>
      <c r="N36" s="11" t="str">
        <f xml:space="preserve"> IF(ISBLANK(A36), " ", "AESN ou MASA")</f>
        <v xml:space="preserve"> </v>
      </c>
      <c r="O36" s="11" t="str">
        <f xml:space="preserve"> IF(ISBLANK(A36), " ", 0.2)</f>
        <v xml:space="preserve"> </v>
      </c>
      <c r="P36" s="15" t="str">
        <f t="shared" si="1"/>
        <v/>
      </c>
      <c r="Q36" s="14"/>
      <c r="R36" s="13"/>
    </row>
    <row r="37" spans="1:1011" x14ac:dyDescent="0.2">
      <c r="A37" s="52"/>
      <c r="B37" s="42" t="str">
        <f>IFERROR(VLOOKUP($A37,Liste_MAEC!$A$4:$F$68,3,0),"")</f>
        <v/>
      </c>
      <c r="C37" s="43" t="str">
        <f t="shared" si="2"/>
        <v xml:space="preserve"> </v>
      </c>
      <c r="D37" s="42" t="str">
        <f>IFERROR(VLOOKUP($A37,Liste_MAEC!$A$4:$F$68,6,0),"")</f>
        <v/>
      </c>
      <c r="E37" s="50"/>
      <c r="F37" s="50"/>
      <c r="G37" s="50"/>
      <c r="H37" s="51"/>
      <c r="I37" s="51"/>
      <c r="J37" s="51"/>
      <c r="K37" s="39" t="str">
        <f>IFERROR(D37*I37*5,"")</f>
        <v/>
      </c>
      <c r="L37" s="11" t="str">
        <f xml:space="preserve"> IF(ISBLANK(A37), " ", 0.8)</f>
        <v xml:space="preserve"> </v>
      </c>
      <c r="M37" s="15" t="str">
        <f t="shared" si="0"/>
        <v/>
      </c>
      <c r="N37" s="11" t="str">
        <f xml:space="preserve"> IF(ISBLANK(A37), " ", "AESN ou MASA")</f>
        <v xml:space="preserve"> </v>
      </c>
      <c r="O37" s="11" t="str">
        <f xml:space="preserve"> IF(ISBLANK(A37), " ", 0.2)</f>
        <v xml:space="preserve"> </v>
      </c>
      <c r="P37" s="15" t="str">
        <f t="shared" si="1"/>
        <v/>
      </c>
      <c r="Q37" s="14"/>
      <c r="R37" s="13"/>
    </row>
    <row r="38" spans="1:1011" x14ac:dyDescent="0.2">
      <c r="A38" s="52"/>
      <c r="B38" s="42" t="str">
        <f>IFERROR(VLOOKUP($A38,Liste_MAEC!$A$4:$F$68,3,0),"")</f>
        <v/>
      </c>
      <c r="C38" s="43" t="str">
        <f t="shared" si="2"/>
        <v xml:space="preserve"> </v>
      </c>
      <c r="D38" s="42" t="str">
        <f>IFERROR(VLOOKUP($A38,Liste_MAEC!$A$4:$F$68,6,0),"")</f>
        <v/>
      </c>
      <c r="E38" s="50"/>
      <c r="F38" s="50"/>
      <c r="G38" s="50"/>
      <c r="H38" s="51"/>
      <c r="I38" s="51"/>
      <c r="J38" s="51"/>
      <c r="K38" s="39" t="str">
        <f>IFERROR(D38*I38*5,"")</f>
        <v/>
      </c>
      <c r="L38" s="11" t="str">
        <f xml:space="preserve"> IF(ISBLANK(A38), " ", 0.8)</f>
        <v xml:space="preserve"> </v>
      </c>
      <c r="M38" s="15" t="str">
        <f t="shared" si="0"/>
        <v/>
      </c>
      <c r="N38" s="11" t="str">
        <f xml:space="preserve"> IF(ISBLANK(A38), " ", "AESN ou MASA")</f>
        <v xml:space="preserve"> </v>
      </c>
      <c r="O38" s="11" t="str">
        <f xml:space="preserve"> IF(ISBLANK(A38), " ", 0.2)</f>
        <v xml:space="preserve"> </v>
      </c>
      <c r="P38" s="15" t="str">
        <f t="shared" si="1"/>
        <v/>
      </c>
      <c r="Q38" s="14"/>
      <c r="R38" s="13"/>
    </row>
    <row r="39" spans="1:1011" x14ac:dyDescent="0.2">
      <c r="A39" s="52"/>
      <c r="B39" s="42" t="str">
        <f>IFERROR(VLOOKUP($A39,Liste_MAEC!$A$4:$F$68,3,0),"")</f>
        <v/>
      </c>
      <c r="C39" s="43" t="str">
        <f t="shared" si="2"/>
        <v xml:space="preserve"> </v>
      </c>
      <c r="D39" s="42" t="str">
        <f>IFERROR(VLOOKUP($A39,Liste_MAEC!$A$4:$F$68,6,0),"")</f>
        <v/>
      </c>
      <c r="E39" s="50"/>
      <c r="F39" s="50"/>
      <c r="G39" s="50"/>
      <c r="H39" s="51"/>
      <c r="I39" s="51"/>
      <c r="J39" s="51"/>
      <c r="K39" s="39" t="str">
        <f>IFERROR(D39*I39*5,"")</f>
        <v/>
      </c>
      <c r="L39" s="11" t="str">
        <f xml:space="preserve"> IF(ISBLANK(A39), " ", 0.8)</f>
        <v xml:space="preserve"> </v>
      </c>
      <c r="M39" s="15" t="str">
        <f t="shared" si="0"/>
        <v/>
      </c>
      <c r="N39" s="11" t="str">
        <f xml:space="preserve"> IF(ISBLANK(A39), " ", "AESN ou MASA")</f>
        <v xml:space="preserve"> </v>
      </c>
      <c r="O39" s="11" t="str">
        <f xml:space="preserve"> IF(ISBLANK(A39), " ", 0.2)</f>
        <v xml:space="preserve"> </v>
      </c>
      <c r="P39" s="15" t="str">
        <f t="shared" si="1"/>
        <v/>
      </c>
      <c r="Q39" s="14"/>
      <c r="R39" s="13"/>
    </row>
    <row r="40" spans="1:1011" x14ac:dyDescent="0.2">
      <c r="A40" s="16"/>
      <c r="B40" s="16"/>
      <c r="C40" s="16"/>
      <c r="E40" s="17">
        <f>SUM(E5:E39)</f>
        <v>35</v>
      </c>
      <c r="F40" s="17">
        <f>SUM(F5:F39)</f>
        <v>12</v>
      </c>
      <c r="H40" s="17">
        <f>SUM(H5:H39)</f>
        <v>90</v>
      </c>
      <c r="I40" s="17">
        <f>SUM(I5:I39)</f>
        <v>400</v>
      </c>
      <c r="J40" s="17"/>
      <c r="K40" s="17">
        <f>SUM(K5:K39)</f>
        <v>462500</v>
      </c>
      <c r="M40" s="17">
        <f>SUM(M5:M39)</f>
        <v>370000</v>
      </c>
      <c r="N40" s="18"/>
      <c r="O40" s="18"/>
      <c r="P40" s="17">
        <f>SUM(P5:P39)</f>
        <v>92500</v>
      </c>
      <c r="ALU40" s="18"/>
      <c r="ALV40" s="18"/>
      <c r="ALW40" s="18"/>
    </row>
  </sheetData>
  <mergeCells count="6">
    <mergeCell ref="K3:R3"/>
    <mergeCell ref="A1:C1"/>
    <mergeCell ref="D1:F1"/>
    <mergeCell ref="H1:I1"/>
    <mergeCell ref="K2:R2"/>
    <mergeCell ref="B3:D3"/>
  </mergeCells>
  <pageMargins left="0.7" right="0.7" top="0.75" bottom="0.75" header="0.51180555555555496" footer="0.51180555555555496"/>
  <pageSetup paperSize="8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105"/>
  <sheetViews>
    <sheetView zoomScaleNormal="100" workbookViewId="0">
      <selection activeCell="B25" sqref="B25"/>
    </sheetView>
  </sheetViews>
  <sheetFormatPr baseColWidth="10" defaultColWidth="9.140625" defaultRowHeight="12.75" x14ac:dyDescent="0.2"/>
  <cols>
    <col min="1" max="1" width="5.5703125" customWidth="1"/>
    <col min="2" max="2" width="133.140625" customWidth="1"/>
    <col min="3" max="3" width="32.140625" customWidth="1"/>
    <col min="4" max="4" width="31.5703125" customWidth="1"/>
    <col min="5" max="5" width="28" customWidth="1"/>
    <col min="6" max="6" width="17.28515625" customWidth="1"/>
    <col min="7" max="1025" width="10.7109375" customWidth="1"/>
  </cols>
  <sheetData>
    <row r="3" spans="1:1024" s="23" customFormat="1" ht="32.1" customHeight="1" x14ac:dyDescent="0.2">
      <c r="A3" s="19" t="s">
        <v>13</v>
      </c>
      <c r="B3" s="20" t="s">
        <v>14</v>
      </c>
      <c r="C3" s="21" t="s">
        <v>4</v>
      </c>
      <c r="D3" s="21"/>
      <c r="E3" s="21"/>
      <c r="F3" s="22" t="s">
        <v>5</v>
      </c>
      <c r="AMH3" s="24"/>
      <c r="AMI3" s="24"/>
      <c r="AMJ3" s="24"/>
    </row>
    <row r="4" spans="1:1024" x14ac:dyDescent="0.2">
      <c r="A4" s="25">
        <v>1</v>
      </c>
      <c r="B4" s="26" t="s">
        <v>15</v>
      </c>
      <c r="C4" s="26" t="s">
        <v>15</v>
      </c>
      <c r="D4" s="26"/>
      <c r="E4" s="26"/>
      <c r="F4" s="27">
        <v>92</v>
      </c>
      <c r="G4" s="28"/>
    </row>
    <row r="5" spans="1:1024" x14ac:dyDescent="0.2">
      <c r="A5" s="25">
        <v>2</v>
      </c>
      <c r="B5" s="26" t="s">
        <v>16</v>
      </c>
      <c r="C5" s="26" t="s">
        <v>16</v>
      </c>
      <c r="D5" s="26"/>
      <c r="E5" s="26"/>
      <c r="F5" s="27">
        <v>202</v>
      </c>
      <c r="G5" s="28"/>
    </row>
    <row r="6" spans="1:1024" x14ac:dyDescent="0.2">
      <c r="A6" s="25">
        <v>3</v>
      </c>
      <c r="B6" s="26" t="s">
        <v>21</v>
      </c>
      <c r="C6" s="26" t="s">
        <v>17</v>
      </c>
      <c r="D6" s="26"/>
      <c r="E6" s="26"/>
      <c r="F6" s="27">
        <v>119</v>
      </c>
      <c r="G6" s="28"/>
    </row>
    <row r="7" spans="1:1024" x14ac:dyDescent="0.2">
      <c r="A7" s="25">
        <v>4</v>
      </c>
      <c r="B7" s="26" t="s">
        <v>22</v>
      </c>
      <c r="C7" s="26" t="s">
        <v>18</v>
      </c>
      <c r="D7" s="26"/>
      <c r="E7" s="26"/>
      <c r="F7" s="27">
        <v>229</v>
      </c>
      <c r="G7" s="28"/>
    </row>
    <row r="8" spans="1:1024" x14ac:dyDescent="0.2">
      <c r="A8" s="25">
        <v>5</v>
      </c>
      <c r="B8" s="26" t="s">
        <v>17</v>
      </c>
      <c r="C8" s="26" t="s">
        <v>19</v>
      </c>
      <c r="D8" s="26"/>
      <c r="E8" s="26"/>
      <c r="F8" s="27">
        <v>201</v>
      </c>
      <c r="G8" s="28"/>
    </row>
    <row r="9" spans="1:1024" x14ac:dyDescent="0.2">
      <c r="A9" s="25">
        <v>6</v>
      </c>
      <c r="B9" s="26" t="s">
        <v>18</v>
      </c>
      <c r="C9" s="26" t="s">
        <v>20</v>
      </c>
      <c r="D9" s="26"/>
      <c r="E9" s="26"/>
      <c r="F9" s="27">
        <v>312</v>
      </c>
      <c r="G9" s="28"/>
    </row>
    <row r="10" spans="1:1024" x14ac:dyDescent="0.2">
      <c r="A10" s="25">
        <v>7</v>
      </c>
      <c r="B10" s="26" t="s">
        <v>19</v>
      </c>
      <c r="C10" s="26" t="s">
        <v>21</v>
      </c>
      <c r="D10" s="26"/>
      <c r="E10" s="26"/>
      <c r="F10" s="27">
        <v>69</v>
      </c>
      <c r="G10" s="28"/>
    </row>
    <row r="11" spans="1:1024" x14ac:dyDescent="0.2">
      <c r="A11" s="25">
        <v>8</v>
      </c>
      <c r="B11" s="26" t="s">
        <v>20</v>
      </c>
      <c r="C11" s="26" t="s">
        <v>22</v>
      </c>
      <c r="D11" s="26"/>
      <c r="E11" s="26"/>
      <c r="F11" s="27">
        <v>179</v>
      </c>
      <c r="G11" s="28"/>
    </row>
    <row r="12" spans="1:1024" x14ac:dyDescent="0.2">
      <c r="A12" s="25">
        <v>9</v>
      </c>
      <c r="B12" s="26" t="s">
        <v>73</v>
      </c>
      <c r="C12" s="26" t="s">
        <v>73</v>
      </c>
      <c r="D12" s="26"/>
      <c r="E12" s="26"/>
      <c r="F12" s="27">
        <v>122</v>
      </c>
      <c r="G12" s="28"/>
    </row>
    <row r="13" spans="1:1024" x14ac:dyDescent="0.2">
      <c r="A13" s="25">
        <v>10</v>
      </c>
      <c r="B13" s="26" t="s">
        <v>74</v>
      </c>
      <c r="C13" s="26" t="s">
        <v>74</v>
      </c>
      <c r="D13" s="26"/>
      <c r="E13" s="26"/>
      <c r="F13" s="27">
        <v>232</v>
      </c>
      <c r="G13" s="28"/>
    </row>
    <row r="14" spans="1:1024" x14ac:dyDescent="0.2">
      <c r="A14" s="25">
        <v>11</v>
      </c>
      <c r="B14" s="26" t="s">
        <v>23</v>
      </c>
      <c r="C14" s="26" t="s">
        <v>23</v>
      </c>
      <c r="D14" s="26"/>
      <c r="E14" s="26"/>
      <c r="F14" s="27">
        <v>143</v>
      </c>
      <c r="G14" s="28"/>
    </row>
    <row r="15" spans="1:1024" x14ac:dyDescent="0.2">
      <c r="A15" s="25">
        <v>12</v>
      </c>
      <c r="B15" s="26" t="s">
        <v>24</v>
      </c>
      <c r="C15" s="26" t="s">
        <v>24</v>
      </c>
      <c r="D15" s="26"/>
      <c r="E15" s="26"/>
      <c r="F15" s="27">
        <v>253</v>
      </c>
      <c r="G15" s="28"/>
    </row>
    <row r="16" spans="1:1024" x14ac:dyDescent="0.2">
      <c r="A16" s="25">
        <v>13</v>
      </c>
      <c r="B16" s="26" t="s">
        <v>25</v>
      </c>
      <c r="C16" s="26" t="s">
        <v>25</v>
      </c>
      <c r="D16" s="26"/>
      <c r="E16" s="26"/>
      <c r="F16" s="27">
        <v>281</v>
      </c>
      <c r="G16" s="28"/>
    </row>
    <row r="17" spans="1:7" x14ac:dyDescent="0.2">
      <c r="A17" s="25">
        <v>14</v>
      </c>
      <c r="B17" s="26" t="s">
        <v>26</v>
      </c>
      <c r="C17" s="26" t="s">
        <v>26</v>
      </c>
      <c r="D17" s="26"/>
      <c r="E17" s="26"/>
      <c r="F17" s="27">
        <v>391</v>
      </c>
      <c r="G17" s="28"/>
    </row>
    <row r="18" spans="1:7" x14ac:dyDescent="0.2">
      <c r="A18" s="25">
        <v>15</v>
      </c>
      <c r="B18" s="26" t="s">
        <v>75</v>
      </c>
      <c r="C18" s="26" t="s">
        <v>75</v>
      </c>
      <c r="D18" s="26"/>
      <c r="E18" s="26"/>
      <c r="F18" s="27">
        <v>137</v>
      </c>
      <c r="G18" s="28"/>
    </row>
    <row r="19" spans="1:7" x14ac:dyDescent="0.2">
      <c r="A19" s="25">
        <v>16</v>
      </c>
      <c r="B19" s="26" t="s">
        <v>76</v>
      </c>
      <c r="C19" s="26" t="s">
        <v>77</v>
      </c>
      <c r="D19" s="26"/>
      <c r="E19" s="26"/>
      <c r="F19" s="27">
        <v>247</v>
      </c>
      <c r="G19" s="28"/>
    </row>
    <row r="20" spans="1:7" x14ac:dyDescent="0.2">
      <c r="A20" s="25">
        <v>17</v>
      </c>
      <c r="B20" s="26" t="s">
        <v>27</v>
      </c>
      <c r="C20" s="26" t="s">
        <v>27</v>
      </c>
      <c r="D20" s="26"/>
      <c r="E20" s="26"/>
      <c r="F20" s="27">
        <v>201</v>
      </c>
      <c r="G20" s="28"/>
    </row>
    <row r="21" spans="1:7" x14ac:dyDescent="0.2">
      <c r="A21" s="25">
        <v>18</v>
      </c>
      <c r="B21" s="26" t="s">
        <v>28</v>
      </c>
      <c r="C21" s="26" t="s">
        <v>28</v>
      </c>
      <c r="D21" s="26"/>
      <c r="E21" s="26"/>
      <c r="F21" s="27">
        <v>311</v>
      </c>
      <c r="G21" s="28"/>
    </row>
    <row r="22" spans="1:7" x14ac:dyDescent="0.2">
      <c r="A22" s="25">
        <v>19</v>
      </c>
      <c r="B22" s="26" t="s">
        <v>29</v>
      </c>
      <c r="C22" s="26" t="s">
        <v>29</v>
      </c>
      <c r="D22" s="26"/>
      <c r="E22" s="26"/>
      <c r="F22" s="27">
        <v>306</v>
      </c>
      <c r="G22" s="28"/>
    </row>
    <row r="23" spans="1:7" x14ac:dyDescent="0.2">
      <c r="A23" s="25">
        <v>20</v>
      </c>
      <c r="B23" s="26" t="s">
        <v>30</v>
      </c>
      <c r="C23" s="26" t="s">
        <v>30</v>
      </c>
      <c r="D23" s="26"/>
      <c r="E23" s="26"/>
      <c r="F23" s="27">
        <v>416</v>
      </c>
      <c r="G23" s="28"/>
    </row>
    <row r="24" spans="1:7" x14ac:dyDescent="0.2">
      <c r="A24" s="25">
        <v>21</v>
      </c>
      <c r="B24" s="26" t="s">
        <v>31</v>
      </c>
      <c r="C24" s="26" t="s">
        <v>31</v>
      </c>
      <c r="D24" s="26"/>
      <c r="E24" s="26"/>
      <c r="F24" s="27">
        <v>149</v>
      </c>
      <c r="G24" s="28"/>
    </row>
    <row r="25" spans="1:7" x14ac:dyDescent="0.2">
      <c r="A25" s="25">
        <v>22</v>
      </c>
      <c r="B25" s="26" t="s">
        <v>32</v>
      </c>
      <c r="C25" s="26" t="s">
        <v>32</v>
      </c>
      <c r="D25" s="26"/>
      <c r="E25" s="26"/>
      <c r="F25" s="27">
        <v>259</v>
      </c>
      <c r="G25" s="28"/>
    </row>
    <row r="26" spans="1:7" x14ac:dyDescent="0.2">
      <c r="A26" s="25">
        <v>23</v>
      </c>
      <c r="B26" s="26" t="s">
        <v>33</v>
      </c>
      <c r="C26" s="26" t="s">
        <v>33</v>
      </c>
      <c r="D26" s="26"/>
      <c r="E26" s="26"/>
      <c r="F26" s="27">
        <v>165</v>
      </c>
      <c r="G26" s="28"/>
    </row>
    <row r="27" spans="1:7" x14ac:dyDescent="0.2">
      <c r="A27" s="25">
        <v>24</v>
      </c>
      <c r="B27" s="26" t="s">
        <v>34</v>
      </c>
      <c r="C27" s="26" t="s">
        <v>34</v>
      </c>
      <c r="D27" s="26"/>
      <c r="E27" s="26"/>
      <c r="F27" s="27">
        <v>275</v>
      </c>
      <c r="G27" s="28"/>
    </row>
    <row r="28" spans="1:7" x14ac:dyDescent="0.2">
      <c r="A28" s="25">
        <v>25</v>
      </c>
      <c r="B28" s="26" t="s">
        <v>35</v>
      </c>
      <c r="C28" s="26" t="s">
        <v>35</v>
      </c>
      <c r="D28" s="26"/>
      <c r="E28" s="26"/>
      <c r="F28" s="27">
        <v>229</v>
      </c>
      <c r="G28" s="28"/>
    </row>
    <row r="29" spans="1:7" x14ac:dyDescent="0.2">
      <c r="A29" s="25">
        <v>26</v>
      </c>
      <c r="B29" s="26" t="s">
        <v>36</v>
      </c>
      <c r="C29" s="26" t="s">
        <v>36</v>
      </c>
      <c r="D29" s="26"/>
      <c r="E29" s="26"/>
      <c r="F29" s="27">
        <v>339</v>
      </c>
      <c r="G29" s="28"/>
    </row>
    <row r="30" spans="1:7" x14ac:dyDescent="0.2">
      <c r="A30" s="25">
        <v>27</v>
      </c>
      <c r="B30" s="26" t="s">
        <v>37</v>
      </c>
      <c r="C30" s="26" t="s">
        <v>37</v>
      </c>
      <c r="D30" s="26"/>
      <c r="E30" s="26"/>
      <c r="F30" s="27">
        <v>105</v>
      </c>
      <c r="G30" s="28"/>
    </row>
    <row r="31" spans="1:7" x14ac:dyDescent="0.2">
      <c r="A31" s="25">
        <v>28</v>
      </c>
      <c r="B31" s="26" t="s">
        <v>38</v>
      </c>
      <c r="C31" s="26" t="s">
        <v>38</v>
      </c>
      <c r="D31" s="26"/>
      <c r="E31" s="26"/>
      <c r="F31" s="27">
        <v>215</v>
      </c>
      <c r="G31" s="28"/>
    </row>
    <row r="32" spans="1:7" x14ac:dyDescent="0.2">
      <c r="A32" s="25">
        <v>29</v>
      </c>
      <c r="B32" s="26" t="s">
        <v>39</v>
      </c>
      <c r="C32" s="26" t="s">
        <v>39</v>
      </c>
      <c r="D32" s="26"/>
      <c r="E32" s="26"/>
      <c r="F32" s="27">
        <v>136</v>
      </c>
      <c r="G32" s="28"/>
    </row>
    <row r="33" spans="1:7" x14ac:dyDescent="0.2">
      <c r="A33" s="25">
        <v>30</v>
      </c>
      <c r="B33" s="26" t="s">
        <v>40</v>
      </c>
      <c r="C33" s="26" t="s">
        <v>40</v>
      </c>
      <c r="D33" s="26"/>
      <c r="E33" s="26"/>
      <c r="F33" s="27">
        <v>246</v>
      </c>
      <c r="G33" s="28"/>
    </row>
    <row r="34" spans="1:7" x14ac:dyDescent="0.2">
      <c r="A34" s="25">
        <v>31</v>
      </c>
      <c r="B34" s="26" t="s">
        <v>41</v>
      </c>
      <c r="C34" s="26" t="s">
        <v>41</v>
      </c>
      <c r="D34" s="26"/>
      <c r="E34" s="26"/>
      <c r="F34" s="27">
        <v>212</v>
      </c>
      <c r="G34" s="28"/>
    </row>
    <row r="35" spans="1:7" x14ac:dyDescent="0.2">
      <c r="A35" s="25">
        <v>32</v>
      </c>
      <c r="B35" s="26" t="s">
        <v>42</v>
      </c>
      <c r="C35" s="26" t="s">
        <v>42</v>
      </c>
      <c r="D35" s="26"/>
      <c r="E35" s="26"/>
      <c r="F35" s="27">
        <v>322</v>
      </c>
      <c r="G35" s="28"/>
    </row>
    <row r="36" spans="1:7" x14ac:dyDescent="0.2">
      <c r="A36" s="25">
        <v>33</v>
      </c>
      <c r="B36" s="26" t="s">
        <v>78</v>
      </c>
      <c r="C36" s="26" t="s">
        <v>78</v>
      </c>
      <c r="D36" s="26"/>
      <c r="E36" s="26"/>
      <c r="F36" s="27">
        <v>204</v>
      </c>
      <c r="G36" s="28"/>
    </row>
    <row r="37" spans="1:7" x14ac:dyDescent="0.2">
      <c r="A37" s="25">
        <v>34</v>
      </c>
      <c r="B37" s="26" t="s">
        <v>79</v>
      </c>
      <c r="C37" s="26" t="s">
        <v>79</v>
      </c>
      <c r="D37" s="26"/>
      <c r="E37" s="26"/>
      <c r="F37" s="27">
        <v>314</v>
      </c>
      <c r="G37" s="28"/>
    </row>
    <row r="38" spans="1:7" x14ac:dyDescent="0.2">
      <c r="A38" s="25">
        <v>35</v>
      </c>
      <c r="B38" s="26" t="s">
        <v>43</v>
      </c>
      <c r="C38" s="26" t="s">
        <v>43</v>
      </c>
      <c r="D38" s="26"/>
      <c r="E38" s="26"/>
      <c r="F38" s="27">
        <v>225</v>
      </c>
      <c r="G38" s="28"/>
    </row>
    <row r="39" spans="1:7" x14ac:dyDescent="0.2">
      <c r="A39" s="25">
        <v>36</v>
      </c>
      <c r="B39" s="26" t="s">
        <v>44</v>
      </c>
      <c r="C39" s="26" t="s">
        <v>44</v>
      </c>
      <c r="D39" s="26"/>
      <c r="E39" s="26"/>
      <c r="F39" s="27">
        <v>336</v>
      </c>
      <c r="G39" s="28"/>
    </row>
    <row r="40" spans="1:7" x14ac:dyDescent="0.2">
      <c r="A40" s="25">
        <v>37</v>
      </c>
      <c r="B40" s="26" t="s">
        <v>45</v>
      </c>
      <c r="C40" s="26" t="s">
        <v>45</v>
      </c>
      <c r="D40" s="26"/>
      <c r="E40" s="26"/>
      <c r="F40" s="27">
        <v>324</v>
      </c>
      <c r="G40" s="28"/>
    </row>
    <row r="41" spans="1:7" x14ac:dyDescent="0.2">
      <c r="A41" s="25">
        <v>38</v>
      </c>
      <c r="B41" s="26" t="s">
        <v>46</v>
      </c>
      <c r="C41" s="26" t="s">
        <v>46</v>
      </c>
      <c r="D41" s="26"/>
      <c r="E41" s="26"/>
      <c r="F41" s="27">
        <v>435</v>
      </c>
      <c r="G41" s="28"/>
    </row>
    <row r="42" spans="1:7" x14ac:dyDescent="0.2">
      <c r="A42" s="25">
        <v>39</v>
      </c>
      <c r="B42" s="26" t="s">
        <v>80</v>
      </c>
      <c r="C42" s="26" t="s">
        <v>80</v>
      </c>
      <c r="D42" s="26"/>
      <c r="E42" s="26"/>
      <c r="F42" s="27">
        <v>220</v>
      </c>
      <c r="G42" s="28"/>
    </row>
    <row r="43" spans="1:7" x14ac:dyDescent="0.2">
      <c r="A43" s="25">
        <v>40</v>
      </c>
      <c r="B43" s="26" t="s">
        <v>81</v>
      </c>
      <c r="C43" s="26" t="s">
        <v>81</v>
      </c>
      <c r="D43" s="26"/>
      <c r="E43" s="26"/>
      <c r="F43" s="27">
        <v>330</v>
      </c>
      <c r="G43" s="28"/>
    </row>
    <row r="44" spans="1:7" x14ac:dyDescent="0.2">
      <c r="A44" s="25">
        <v>41</v>
      </c>
      <c r="B44" s="26" t="s">
        <v>47</v>
      </c>
      <c r="C44" s="26" t="s">
        <v>47</v>
      </c>
      <c r="D44" s="26"/>
      <c r="E44" s="26"/>
      <c r="F44" s="27">
        <v>284</v>
      </c>
      <c r="G44" s="28"/>
    </row>
    <row r="45" spans="1:7" x14ac:dyDescent="0.2">
      <c r="A45" s="25">
        <v>42</v>
      </c>
      <c r="B45" s="26" t="s">
        <v>48</v>
      </c>
      <c r="C45" s="26" t="s">
        <v>48</v>
      </c>
      <c r="D45" s="26"/>
      <c r="E45" s="26"/>
      <c r="F45" s="27">
        <v>394</v>
      </c>
      <c r="G45" s="28"/>
    </row>
    <row r="46" spans="1:7" x14ac:dyDescent="0.2">
      <c r="A46" s="25">
        <v>43</v>
      </c>
      <c r="B46" s="26" t="s">
        <v>49</v>
      </c>
      <c r="C46" s="26" t="s">
        <v>49</v>
      </c>
      <c r="D46" s="26"/>
      <c r="E46" s="26"/>
      <c r="F46" s="27">
        <v>347</v>
      </c>
      <c r="G46" s="28"/>
    </row>
    <row r="47" spans="1:7" x14ac:dyDescent="0.2">
      <c r="A47" s="25">
        <v>44</v>
      </c>
      <c r="B47" s="26" t="s">
        <v>50</v>
      </c>
      <c r="C47" s="26" t="s">
        <v>50</v>
      </c>
      <c r="D47" s="26"/>
      <c r="E47" s="26"/>
      <c r="F47" s="27">
        <v>450</v>
      </c>
      <c r="G47" s="28"/>
    </row>
    <row r="48" spans="1:7" x14ac:dyDescent="0.2">
      <c r="A48" s="25">
        <v>45</v>
      </c>
      <c r="B48" s="26" t="s">
        <v>51</v>
      </c>
      <c r="C48" s="26" t="s">
        <v>51</v>
      </c>
      <c r="D48" s="26"/>
      <c r="E48" s="26"/>
      <c r="F48" s="27">
        <v>73</v>
      </c>
      <c r="G48" s="28"/>
    </row>
    <row r="49" spans="1:7" x14ac:dyDescent="0.2">
      <c r="A49" s="25">
        <v>46</v>
      </c>
      <c r="B49" s="26" t="s">
        <v>52</v>
      </c>
      <c r="C49" s="26" t="s">
        <v>52</v>
      </c>
      <c r="D49" s="26"/>
      <c r="E49" s="26"/>
      <c r="F49" s="27">
        <v>350</v>
      </c>
      <c r="G49" s="28"/>
    </row>
    <row r="50" spans="1:7" x14ac:dyDescent="0.2">
      <c r="A50" s="25">
        <v>47</v>
      </c>
      <c r="B50" s="26" t="s">
        <v>53</v>
      </c>
      <c r="C50" s="26" t="s">
        <v>53</v>
      </c>
      <c r="D50" s="26"/>
      <c r="E50" s="26"/>
      <c r="F50" s="27">
        <v>409</v>
      </c>
      <c r="G50" s="28"/>
    </row>
    <row r="51" spans="1:7" x14ac:dyDescent="0.2">
      <c r="A51" s="25">
        <v>48</v>
      </c>
      <c r="B51" s="26" t="s">
        <v>54</v>
      </c>
      <c r="C51" s="26" t="s">
        <v>54</v>
      </c>
      <c r="D51" s="26"/>
      <c r="E51" s="26"/>
      <c r="F51" s="27">
        <v>780</v>
      </c>
      <c r="G51" s="28"/>
    </row>
    <row r="52" spans="1:7" x14ac:dyDescent="0.2">
      <c r="A52" s="25">
        <v>55</v>
      </c>
      <c r="B52" s="29" t="s">
        <v>59</v>
      </c>
      <c r="C52" s="29" t="s">
        <v>59</v>
      </c>
      <c r="D52" s="29"/>
      <c r="E52" s="29"/>
      <c r="F52" s="30">
        <v>132</v>
      </c>
      <c r="G52" s="28"/>
    </row>
    <row r="53" spans="1:7" x14ac:dyDescent="0.2">
      <c r="A53" s="25">
        <v>56</v>
      </c>
      <c r="B53" s="29" t="s">
        <v>60</v>
      </c>
      <c r="C53" s="29" t="s">
        <v>60</v>
      </c>
      <c r="D53" s="29"/>
      <c r="E53" s="29"/>
      <c r="F53" s="30">
        <v>150</v>
      </c>
      <c r="G53" s="28"/>
    </row>
    <row r="54" spans="1:7" x14ac:dyDescent="0.2">
      <c r="A54" s="25">
        <v>57</v>
      </c>
      <c r="B54" s="29" t="s">
        <v>61</v>
      </c>
      <c r="C54" s="29" t="s">
        <v>61</v>
      </c>
      <c r="D54" s="29"/>
      <c r="E54" s="29"/>
      <c r="F54" s="30">
        <v>201</v>
      </c>
      <c r="G54" s="28"/>
    </row>
    <row r="55" spans="1:7" x14ac:dyDescent="0.2">
      <c r="A55" s="25">
        <v>58</v>
      </c>
      <c r="B55" s="29" t="s">
        <v>62</v>
      </c>
      <c r="C55" s="29" t="s">
        <v>62</v>
      </c>
      <c r="D55" s="29"/>
      <c r="E55" s="29"/>
      <c r="F55" s="30">
        <v>267</v>
      </c>
      <c r="G55" s="28"/>
    </row>
    <row r="56" spans="1:7" x14ac:dyDescent="0.2">
      <c r="A56" s="25">
        <v>59</v>
      </c>
      <c r="B56" s="29" t="s">
        <v>82</v>
      </c>
      <c r="C56" s="29" t="s">
        <v>82</v>
      </c>
      <c r="D56" s="29"/>
      <c r="E56" s="29"/>
      <c r="F56" s="30">
        <v>216</v>
      </c>
      <c r="G56" s="28"/>
    </row>
    <row r="57" spans="1:7" x14ac:dyDescent="0.2">
      <c r="A57" s="25">
        <v>62</v>
      </c>
      <c r="B57" s="29" t="s">
        <v>63</v>
      </c>
      <c r="C57" s="29" t="s">
        <v>63</v>
      </c>
      <c r="D57" s="29"/>
      <c r="E57" s="29"/>
      <c r="F57" s="30">
        <v>72</v>
      </c>
      <c r="G57" s="28"/>
    </row>
    <row r="58" spans="1:7" x14ac:dyDescent="0.2">
      <c r="A58" s="25">
        <v>65</v>
      </c>
      <c r="B58" s="29" t="s">
        <v>64</v>
      </c>
      <c r="C58" s="29" t="s">
        <v>64</v>
      </c>
      <c r="D58" s="29"/>
      <c r="E58" s="29"/>
      <c r="F58" s="30">
        <v>652</v>
      </c>
      <c r="G58" s="28"/>
    </row>
    <row r="59" spans="1:7" x14ac:dyDescent="0.2">
      <c r="A59" s="25">
        <v>66</v>
      </c>
      <c r="B59" s="29" t="s">
        <v>65</v>
      </c>
      <c r="C59" s="29" t="s">
        <v>65</v>
      </c>
      <c r="D59" s="29"/>
      <c r="E59" s="29"/>
      <c r="F59" s="30">
        <v>358</v>
      </c>
      <c r="G59" s="28"/>
    </row>
    <row r="60" spans="1:7" x14ac:dyDescent="0.2">
      <c r="A60" s="25">
        <v>67</v>
      </c>
      <c r="B60" s="29" t="s">
        <v>55</v>
      </c>
      <c r="C60" s="29" t="s">
        <v>55</v>
      </c>
      <c r="D60" s="29"/>
      <c r="E60" s="29"/>
      <c r="F60" s="30">
        <v>82</v>
      </c>
      <c r="G60" s="28"/>
    </row>
    <row r="61" spans="1:7" x14ac:dyDescent="0.2">
      <c r="A61" s="25">
        <v>68</v>
      </c>
      <c r="B61" s="29" t="s">
        <v>56</v>
      </c>
      <c r="C61" s="29" t="s">
        <v>56</v>
      </c>
      <c r="D61" s="29"/>
      <c r="E61" s="29"/>
      <c r="F61" s="30">
        <v>145</v>
      </c>
      <c r="G61" s="28"/>
    </row>
    <row r="62" spans="1:7" x14ac:dyDescent="0.2">
      <c r="A62" s="25">
        <v>69</v>
      </c>
      <c r="B62" s="29" t="s">
        <v>57</v>
      </c>
      <c r="C62" s="29" t="s">
        <v>57</v>
      </c>
      <c r="D62" s="29"/>
      <c r="E62" s="29"/>
      <c r="F62" s="30">
        <v>200</v>
      </c>
      <c r="G62" s="28"/>
    </row>
    <row r="63" spans="1:7" x14ac:dyDescent="0.2">
      <c r="A63" s="25">
        <v>70</v>
      </c>
      <c r="B63" s="29" t="s">
        <v>58</v>
      </c>
      <c r="C63" s="29" t="s">
        <v>58</v>
      </c>
      <c r="D63" s="29"/>
      <c r="E63" s="29"/>
      <c r="F63" s="30">
        <v>254</v>
      </c>
      <c r="G63" s="28"/>
    </row>
    <row r="64" spans="1:7" x14ac:dyDescent="0.2">
      <c r="A64" s="25">
        <v>71</v>
      </c>
      <c r="B64" s="29" t="s">
        <v>66</v>
      </c>
      <c r="C64" s="29" t="s">
        <v>66</v>
      </c>
      <c r="D64" s="29"/>
      <c r="E64" s="29"/>
      <c r="F64" s="30">
        <v>153</v>
      </c>
      <c r="G64" s="28"/>
    </row>
    <row r="65" spans="1:7" x14ac:dyDescent="0.2">
      <c r="A65" s="25">
        <v>72</v>
      </c>
      <c r="B65" s="29" t="s">
        <v>67</v>
      </c>
      <c r="C65" s="29" t="s">
        <v>67</v>
      </c>
      <c r="D65" s="29"/>
      <c r="E65" s="29"/>
      <c r="F65" s="30">
        <v>204</v>
      </c>
      <c r="G65" s="28"/>
    </row>
    <row r="66" spans="1:7" x14ac:dyDescent="0.2">
      <c r="A66" s="25">
        <v>73</v>
      </c>
      <c r="B66" s="29" t="s">
        <v>68</v>
      </c>
      <c r="C66" s="29" t="s">
        <v>68</v>
      </c>
      <c r="D66" s="29"/>
      <c r="E66" s="29"/>
      <c r="F66" s="30">
        <v>0.8</v>
      </c>
      <c r="G66" s="28"/>
    </row>
    <row r="67" spans="1:7" x14ac:dyDescent="0.2">
      <c r="A67" s="25">
        <v>74</v>
      </c>
      <c r="B67" s="29" t="s">
        <v>69</v>
      </c>
      <c r="C67" s="29" t="s">
        <v>70</v>
      </c>
      <c r="D67" s="29"/>
      <c r="E67" s="29"/>
      <c r="F67" s="30">
        <v>62</v>
      </c>
      <c r="G67" s="28"/>
    </row>
    <row r="68" spans="1:7" x14ac:dyDescent="0.2">
      <c r="A68" s="25">
        <v>75</v>
      </c>
      <c r="B68" s="29" t="s">
        <v>71</v>
      </c>
      <c r="C68" s="29" t="s">
        <v>71</v>
      </c>
      <c r="D68" s="29"/>
      <c r="E68" s="29"/>
      <c r="F68" s="30">
        <v>1.6</v>
      </c>
      <c r="G68" s="28"/>
    </row>
    <row r="69" spans="1:7" x14ac:dyDescent="0.2">
      <c r="B69" s="28"/>
      <c r="C69" s="28"/>
      <c r="D69" s="28"/>
      <c r="E69" s="28"/>
      <c r="F69" s="31"/>
      <c r="G69" s="28"/>
    </row>
    <row r="70" spans="1:7" x14ac:dyDescent="0.2">
      <c r="B70" s="28"/>
      <c r="C70" s="28"/>
      <c r="D70" s="28"/>
      <c r="E70" s="28"/>
      <c r="F70" s="31"/>
      <c r="G70" s="28"/>
    </row>
    <row r="71" spans="1:7" x14ac:dyDescent="0.2">
      <c r="B71" s="28"/>
      <c r="C71" s="28"/>
      <c r="D71" s="28"/>
      <c r="E71" s="28"/>
      <c r="F71" s="31"/>
      <c r="G71" s="28"/>
    </row>
    <row r="72" spans="1:7" x14ac:dyDescent="0.2">
      <c r="B72" s="28"/>
      <c r="C72" s="28"/>
      <c r="D72" s="28"/>
      <c r="E72" s="28"/>
      <c r="F72" s="31"/>
      <c r="G72" s="28"/>
    </row>
    <row r="73" spans="1:7" x14ac:dyDescent="0.2">
      <c r="B73" s="28"/>
      <c r="C73" s="28"/>
      <c r="D73" s="28"/>
      <c r="E73" s="28"/>
      <c r="F73" s="31"/>
      <c r="G73" s="28"/>
    </row>
    <row r="74" spans="1:7" x14ac:dyDescent="0.2">
      <c r="B74" s="28"/>
      <c r="C74" s="28"/>
      <c r="D74" s="28"/>
      <c r="E74" s="28"/>
      <c r="F74" s="31"/>
      <c r="G74" s="28"/>
    </row>
    <row r="75" spans="1:7" x14ac:dyDescent="0.2">
      <c r="B75" s="28"/>
      <c r="C75" s="28"/>
      <c r="D75" s="28"/>
      <c r="E75" s="28"/>
      <c r="F75" s="31"/>
      <c r="G75" s="28"/>
    </row>
    <row r="76" spans="1:7" x14ac:dyDescent="0.2">
      <c r="B76" s="28"/>
      <c r="C76" s="28"/>
      <c r="D76" s="28"/>
      <c r="E76" s="28"/>
      <c r="F76" s="31"/>
      <c r="G76" s="28"/>
    </row>
    <row r="77" spans="1:7" x14ac:dyDescent="0.2">
      <c r="B77" s="28"/>
      <c r="C77" s="28"/>
      <c r="D77" s="28"/>
      <c r="E77" s="28"/>
      <c r="F77" s="31"/>
      <c r="G77" s="28"/>
    </row>
    <row r="78" spans="1:7" x14ac:dyDescent="0.2">
      <c r="B78" s="28"/>
      <c r="C78" s="28"/>
      <c r="D78" s="28"/>
      <c r="E78" s="28"/>
      <c r="F78" s="31"/>
      <c r="G78" s="28"/>
    </row>
    <row r="79" spans="1:7" x14ac:dyDescent="0.2">
      <c r="B79" s="28"/>
      <c r="C79" s="28"/>
      <c r="D79" s="28"/>
      <c r="E79" s="28"/>
      <c r="F79" s="31"/>
      <c r="G79" s="28"/>
    </row>
    <row r="80" spans="1:7" x14ac:dyDescent="0.2">
      <c r="B80" s="28"/>
      <c r="C80" s="28"/>
      <c r="D80" s="28"/>
      <c r="E80" s="28"/>
      <c r="F80" s="31"/>
      <c r="G80" s="28"/>
    </row>
    <row r="81" spans="2:7" x14ac:dyDescent="0.2">
      <c r="B81" s="28"/>
      <c r="C81" s="28"/>
      <c r="D81" s="28"/>
      <c r="E81" s="28"/>
      <c r="F81" s="31"/>
      <c r="G81" s="28"/>
    </row>
    <row r="82" spans="2:7" x14ac:dyDescent="0.2">
      <c r="B82" s="28"/>
      <c r="C82" s="28"/>
      <c r="D82" s="28"/>
      <c r="E82" s="28"/>
      <c r="F82" s="31"/>
      <c r="G82" s="28"/>
    </row>
    <row r="83" spans="2:7" x14ac:dyDescent="0.2">
      <c r="B83" s="28"/>
      <c r="C83" s="28"/>
      <c r="D83" s="28"/>
      <c r="E83" s="28"/>
      <c r="F83" s="31"/>
      <c r="G83" s="28"/>
    </row>
    <row r="84" spans="2:7" x14ac:dyDescent="0.2">
      <c r="B84" s="28"/>
      <c r="C84" s="28"/>
      <c r="D84" s="28"/>
      <c r="E84" s="28"/>
      <c r="F84" s="31"/>
      <c r="G84" s="28"/>
    </row>
    <row r="85" spans="2:7" x14ac:dyDescent="0.2">
      <c r="B85" s="28"/>
      <c r="C85" s="28"/>
      <c r="D85" s="28"/>
      <c r="E85" s="28"/>
      <c r="F85" s="31"/>
      <c r="G85" s="28"/>
    </row>
    <row r="86" spans="2:7" x14ac:dyDescent="0.2">
      <c r="B86" s="28"/>
      <c r="C86" s="28"/>
      <c r="D86" s="28"/>
      <c r="E86" s="28"/>
      <c r="F86" s="31"/>
      <c r="G86" s="28"/>
    </row>
    <row r="87" spans="2:7" x14ac:dyDescent="0.2">
      <c r="B87" s="28"/>
      <c r="C87" s="28"/>
      <c r="D87" s="28"/>
      <c r="E87" s="28"/>
      <c r="F87" s="31"/>
      <c r="G87" s="28"/>
    </row>
    <row r="88" spans="2:7" x14ac:dyDescent="0.2">
      <c r="B88" s="28"/>
      <c r="C88" s="28"/>
      <c r="D88" s="28"/>
      <c r="E88" s="28"/>
      <c r="F88" s="31"/>
      <c r="G88" s="28"/>
    </row>
    <row r="89" spans="2:7" x14ac:dyDescent="0.2">
      <c r="B89" s="28"/>
      <c r="C89" s="28"/>
      <c r="D89" s="28"/>
      <c r="E89" s="28"/>
      <c r="F89" s="31"/>
      <c r="G89" s="28"/>
    </row>
    <row r="90" spans="2:7" x14ac:dyDescent="0.2">
      <c r="B90" s="28"/>
      <c r="C90" s="28"/>
      <c r="D90" s="28"/>
      <c r="E90" s="28"/>
      <c r="F90" s="31"/>
      <c r="G90" s="28"/>
    </row>
    <row r="91" spans="2:7" x14ac:dyDescent="0.2">
      <c r="B91" s="28"/>
      <c r="C91" s="28"/>
      <c r="D91" s="28"/>
      <c r="E91" s="28"/>
      <c r="F91" s="31"/>
      <c r="G91" s="28"/>
    </row>
    <row r="92" spans="2:7" x14ac:dyDescent="0.2">
      <c r="B92" s="28"/>
      <c r="C92" s="28"/>
      <c r="D92" s="28"/>
      <c r="E92" s="28"/>
      <c r="F92" s="31"/>
      <c r="G92" s="28"/>
    </row>
    <row r="93" spans="2:7" x14ac:dyDescent="0.2">
      <c r="B93" s="28"/>
      <c r="C93" s="28"/>
      <c r="D93" s="28"/>
      <c r="E93" s="28"/>
      <c r="F93" s="31"/>
      <c r="G93" s="28"/>
    </row>
    <row r="94" spans="2:7" x14ac:dyDescent="0.2">
      <c r="B94" s="28"/>
      <c r="C94" s="28"/>
      <c r="D94" s="28"/>
      <c r="E94" s="28"/>
      <c r="F94" s="31"/>
      <c r="G94" s="28"/>
    </row>
    <row r="95" spans="2:7" x14ac:dyDescent="0.2">
      <c r="B95" s="28"/>
      <c r="C95" s="28"/>
      <c r="D95" s="28"/>
      <c r="E95" s="28"/>
      <c r="F95" s="31"/>
      <c r="G95" s="28"/>
    </row>
    <row r="96" spans="2:7" x14ac:dyDescent="0.2">
      <c r="B96" s="28"/>
      <c r="C96" s="28"/>
      <c r="D96" s="28"/>
      <c r="E96" s="28"/>
      <c r="F96" s="31"/>
      <c r="G96" s="28"/>
    </row>
    <row r="97" spans="2:7" x14ac:dyDescent="0.2">
      <c r="B97" s="28"/>
      <c r="C97" s="28"/>
      <c r="D97" s="28"/>
      <c r="E97" s="28"/>
      <c r="F97" s="31"/>
      <c r="G97" s="28"/>
    </row>
    <row r="98" spans="2:7" x14ac:dyDescent="0.2">
      <c r="B98" s="28"/>
      <c r="C98" s="28"/>
      <c r="D98" s="28"/>
      <c r="E98" s="28"/>
      <c r="F98" s="31"/>
      <c r="G98" s="28"/>
    </row>
    <row r="99" spans="2:7" x14ac:dyDescent="0.2">
      <c r="B99" s="28"/>
      <c r="C99" s="28"/>
      <c r="D99" s="28"/>
      <c r="E99" s="28"/>
      <c r="F99" s="31"/>
      <c r="G99" s="28"/>
    </row>
    <row r="100" spans="2:7" x14ac:dyDescent="0.2">
      <c r="B100" s="28"/>
      <c r="C100" s="28"/>
      <c r="D100" s="28"/>
      <c r="E100" s="28"/>
      <c r="F100" s="31"/>
      <c r="G100" s="28"/>
    </row>
    <row r="101" spans="2:7" x14ac:dyDescent="0.2">
      <c r="B101" s="28"/>
      <c r="C101" s="28"/>
      <c r="D101" s="28"/>
      <c r="E101" s="28"/>
      <c r="F101" s="31"/>
      <c r="G101" s="28"/>
    </row>
    <row r="102" spans="2:7" x14ac:dyDescent="0.2">
      <c r="B102" s="28"/>
      <c r="C102" s="28"/>
      <c r="D102" s="28"/>
      <c r="E102" s="28"/>
      <c r="F102" s="31"/>
      <c r="G102" s="28"/>
    </row>
    <row r="103" spans="2:7" x14ac:dyDescent="0.2">
      <c r="B103" s="28"/>
      <c r="C103" s="28"/>
      <c r="D103" s="28"/>
      <c r="E103" s="28"/>
      <c r="F103" s="31"/>
      <c r="G103" s="28"/>
    </row>
    <row r="104" spans="2:7" x14ac:dyDescent="0.2">
      <c r="B104" s="28"/>
      <c r="C104" s="28"/>
      <c r="D104" s="28"/>
      <c r="E104" s="28"/>
      <c r="F104" s="31"/>
      <c r="G104" s="28"/>
    </row>
    <row r="105" spans="2:7" x14ac:dyDescent="0.2">
      <c r="B105" s="28"/>
      <c r="C105" s="28"/>
      <c r="D105" s="28"/>
      <c r="E105" s="28"/>
      <c r="F105" s="31"/>
      <c r="G105" s="28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Lisez moi</vt:lpstr>
      <vt:lpstr>Budget</vt:lpstr>
      <vt:lpstr>Liste_MAEC</vt:lpstr>
      <vt:lpstr>Budget!Zone_d_impression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CHAZOTTIER</dc:creator>
  <dc:description/>
  <cp:lastModifiedBy>Florian vK</cp:lastModifiedBy>
  <cp:revision>1</cp:revision>
  <dcterms:created xsi:type="dcterms:W3CDTF">2022-06-13T09:22:35Z</dcterms:created>
  <dcterms:modified xsi:type="dcterms:W3CDTF">2023-08-11T15:52:39Z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