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T:\WSRISE\05_Publications_projets\ETUDES\2026_BDNI\Bovins\Elaboration_essentiel\"/>
    </mc:Choice>
  </mc:AlternateContent>
  <bookViews>
    <workbookView xWindow="0" yWindow="0" windowWidth="19200" windowHeight="6970" firstSheet="7" activeTab="8"/>
  </bookViews>
  <sheets>
    <sheet name="Graphe1" sheetId="1" r:id="rId1"/>
    <sheet name="Graphe2" sheetId="3" r:id="rId2"/>
    <sheet name="Graphes3-4" sheetId="4" r:id="rId3"/>
    <sheet name="Graphe5" sheetId="2" r:id="rId4"/>
    <sheet name="Graphe6" sheetId="12" r:id="rId5"/>
    <sheet name="Graphe7" sheetId="10" r:id="rId6"/>
    <sheet name="Graphe8" sheetId="6" r:id="rId7"/>
    <sheet name="Graphe9" sheetId="7" r:id="rId8"/>
    <sheet name="Graphe10" sheetId="11" r:id="rId9"/>
    <sheet name="Tableau1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2" l="1"/>
  <c r="H12" i="12"/>
  <c r="E12" i="12"/>
  <c r="D12" i="12"/>
  <c r="I11" i="12"/>
  <c r="H11" i="12"/>
  <c r="E11" i="12"/>
  <c r="D11" i="12"/>
  <c r="I10" i="12"/>
  <c r="H10" i="12"/>
  <c r="E10" i="12"/>
  <c r="D10" i="12"/>
  <c r="I9" i="12"/>
  <c r="H9" i="12"/>
  <c r="E9" i="12"/>
  <c r="D9" i="12"/>
  <c r="I8" i="12"/>
  <c r="H8" i="12"/>
  <c r="E8" i="12"/>
  <c r="D8" i="12"/>
  <c r="I7" i="12"/>
  <c r="H7" i="12"/>
  <c r="E7" i="12"/>
  <c r="D7" i="12"/>
  <c r="A16" i="4" l="1"/>
  <c r="A17" i="4"/>
  <c r="A18" i="4"/>
  <c r="A19" i="4"/>
  <c r="A15" i="4"/>
  <c r="B15" i="4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C57" i="2" l="1"/>
  <c r="C56" i="2"/>
  <c r="C54" i="2"/>
  <c r="C55" i="2"/>
  <c r="C53" i="2"/>
  <c r="B57" i="2"/>
  <c r="B56" i="2"/>
  <c r="B54" i="2"/>
  <c r="B55" i="2"/>
  <c r="B53" i="2"/>
  <c r="E7" i="1"/>
  <c r="E26" i="1" s="1"/>
  <c r="C26" i="1"/>
  <c r="D26" i="1"/>
  <c r="B26" i="1"/>
  <c r="I18" i="6" l="1"/>
  <c r="J18" i="6"/>
  <c r="I19" i="6"/>
  <c r="J19" i="6"/>
  <c r="I20" i="6"/>
  <c r="J20" i="6"/>
  <c r="I21" i="6"/>
  <c r="J21" i="6"/>
  <c r="I22" i="6"/>
  <c r="J22" i="6"/>
  <c r="I23" i="6"/>
  <c r="J23" i="6"/>
  <c r="I24" i="6"/>
  <c r="J24" i="6"/>
  <c r="I25" i="6"/>
  <c r="J25" i="6"/>
  <c r="I26" i="6"/>
  <c r="J26" i="6"/>
  <c r="I27" i="6"/>
  <c r="J27" i="6"/>
  <c r="I28" i="6"/>
  <c r="J28" i="6"/>
  <c r="I29" i="6"/>
  <c r="J29" i="6"/>
  <c r="I30" i="6"/>
  <c r="J30" i="6"/>
  <c r="I31" i="6"/>
  <c r="J31" i="6"/>
  <c r="J17" i="6"/>
  <c r="I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0" i="6"/>
  <c r="E30" i="6"/>
  <c r="D31" i="6"/>
  <c r="E31" i="6"/>
  <c r="E17" i="6"/>
  <c r="D17" i="6"/>
  <c r="E9" i="6" l="1"/>
  <c r="E11" i="6" s="1"/>
  <c r="D9" i="6"/>
  <c r="D11" i="6" s="1"/>
  <c r="C9" i="6"/>
  <c r="C11" i="6" s="1"/>
  <c r="B9" i="6"/>
  <c r="B11" i="6" s="1"/>
  <c r="B34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K49" i="2"/>
  <c r="B42" i="2"/>
  <c r="B43" i="2"/>
  <c r="B44" i="2"/>
  <c r="B45" i="2"/>
  <c r="B46" i="2"/>
  <c r="B47" i="2"/>
  <c r="B48" i="2"/>
  <c r="B41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L27" i="2"/>
  <c r="N27" i="2"/>
  <c r="B20" i="2"/>
  <c r="B21" i="2"/>
  <c r="B22" i="2"/>
  <c r="B23" i="2"/>
  <c r="B24" i="2"/>
  <c r="B25" i="2"/>
  <c r="B26" i="2"/>
  <c r="B27" i="2"/>
  <c r="B19" i="2"/>
  <c r="R39" i="2"/>
  <c r="R49" i="2" s="1"/>
  <c r="Q39" i="2"/>
  <c r="Q49" i="2" s="1"/>
  <c r="P39" i="2"/>
  <c r="P49" i="2" s="1"/>
  <c r="O39" i="2"/>
  <c r="O49" i="2" s="1"/>
  <c r="N39" i="2"/>
  <c r="N49" i="2" s="1"/>
  <c r="M39" i="2"/>
  <c r="M49" i="2" s="1"/>
  <c r="L39" i="2"/>
  <c r="L49" i="2" s="1"/>
  <c r="K39" i="2"/>
  <c r="J39" i="2"/>
  <c r="J49" i="2" s="1"/>
  <c r="I39" i="2"/>
  <c r="I49" i="2" s="1"/>
  <c r="H39" i="2"/>
  <c r="H49" i="2" s="1"/>
  <c r="G39" i="2"/>
  <c r="G49" i="2" s="1"/>
  <c r="F39" i="2"/>
  <c r="F49" i="2" s="1"/>
  <c r="E39" i="2"/>
  <c r="E49" i="2" s="1"/>
  <c r="D39" i="2"/>
  <c r="D49" i="2" s="1"/>
  <c r="C39" i="2"/>
  <c r="C49" i="2" s="1"/>
  <c r="B39" i="2"/>
  <c r="B49" i="2" s="1"/>
  <c r="C17" i="2"/>
  <c r="C27" i="2" s="1"/>
  <c r="D17" i="2"/>
  <c r="D27" i="2" s="1"/>
  <c r="E17" i="2"/>
  <c r="E27" i="2" s="1"/>
  <c r="F17" i="2"/>
  <c r="F27" i="2" s="1"/>
  <c r="G17" i="2"/>
  <c r="G27" i="2" s="1"/>
  <c r="H17" i="2"/>
  <c r="H27" i="2" s="1"/>
  <c r="I17" i="2"/>
  <c r="I27" i="2" s="1"/>
  <c r="J17" i="2"/>
  <c r="J27" i="2" s="1"/>
  <c r="K17" i="2"/>
  <c r="K27" i="2" s="1"/>
  <c r="L17" i="2"/>
  <c r="M17" i="2"/>
  <c r="M27" i="2" s="1"/>
  <c r="N17" i="2"/>
  <c r="O17" i="2"/>
  <c r="O27" i="2" s="1"/>
  <c r="P17" i="2"/>
  <c r="P27" i="2" s="1"/>
  <c r="Q17" i="2"/>
  <c r="Q27" i="2" s="1"/>
  <c r="R17" i="2"/>
  <c r="R27" i="2" s="1"/>
  <c r="B17" i="2"/>
  <c r="C25" i="1"/>
  <c r="D25" i="1"/>
  <c r="B25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5" i="1" s="1"/>
</calcChain>
</file>

<file path=xl/sharedStrings.xml><?xml version="1.0" encoding="utf-8"?>
<sst xmlns="http://schemas.openxmlformats.org/spreadsheetml/2006/main" count="242" uniqueCount="128">
  <si>
    <t>BDNI</t>
  </si>
  <si>
    <t>Lait</t>
  </si>
  <si>
    <t>Allaitant</t>
  </si>
  <si>
    <t>En proportion (%)</t>
  </si>
  <si>
    <t>Evol 2026/2010</t>
  </si>
  <si>
    <t>Total</t>
  </si>
  <si>
    <t>Evol annuelle</t>
  </si>
  <si>
    <t>Vaches allaitantes et croisées</t>
  </si>
  <si>
    <t>PPC</t>
  </si>
  <si>
    <t>Vaches laitières</t>
  </si>
  <si>
    <t>Part dans le total de la région (%)</t>
  </si>
  <si>
    <t>Autres races allaitantes</t>
  </si>
  <si>
    <t>Blonde d'Aquitaine</t>
  </si>
  <si>
    <t>Charolaise</t>
  </si>
  <si>
    <t>Limousine</t>
  </si>
  <si>
    <t>Holstein</t>
  </si>
  <si>
    <t>Montbéliarde</t>
  </si>
  <si>
    <t>Normande</t>
  </si>
  <si>
    <t>Autres races laitières</t>
  </si>
  <si>
    <t>Part des effectifs franciliens de vaches dans le total France, par type de races, au 1er janvier de chaque année</t>
  </si>
  <si>
    <t>Part dans le total France (%)</t>
  </si>
  <si>
    <t>Allaitants et croisés</t>
  </si>
  <si>
    <t>Laitiers</t>
  </si>
  <si>
    <t>Broutards</t>
  </si>
  <si>
    <t>Veaux</t>
  </si>
  <si>
    <t>Vaches</t>
  </si>
  <si>
    <t>Mâles plus 24 mois</t>
  </si>
  <si>
    <t>Mâles 12 à 24 mois</t>
  </si>
  <si>
    <t>Génisses 8 mois et plus</t>
  </si>
  <si>
    <t>Evol 26/10</t>
  </si>
  <si>
    <t>Evol ann.</t>
  </si>
  <si>
    <t>Laitier</t>
  </si>
  <si>
    <t>%</t>
  </si>
  <si>
    <t>Mâles 6 à 12 mois</t>
  </si>
  <si>
    <t>Mâles 12 à 18 mois</t>
  </si>
  <si>
    <t>Femelles 6 à 12 mois</t>
  </si>
  <si>
    <t>Femelles 12 à 18 mois</t>
  </si>
  <si>
    <t>Têtes</t>
  </si>
  <si>
    <t>Nombre de vaches (têtes)</t>
  </si>
  <si>
    <t>En têtes</t>
  </si>
  <si>
    <t>Unité :</t>
  </si>
  <si>
    <t xml:space="preserve">Unité : </t>
  </si>
  <si>
    <t>Abattages de bovins selon la provenance et le lieu d'abattage</t>
  </si>
  <si>
    <t>Hors IdF</t>
  </si>
  <si>
    <t>-</t>
  </si>
  <si>
    <t>Races laitières</t>
  </si>
  <si>
    <t>Races allaitantes + croisées</t>
  </si>
  <si>
    <t>mars</t>
  </si>
  <si>
    <t>avril</t>
  </si>
  <si>
    <t>mai</t>
  </si>
  <si>
    <t>juin</t>
  </si>
  <si>
    <t>juillet</t>
  </si>
  <si>
    <t>août</t>
  </si>
  <si>
    <t>Mâles</t>
  </si>
  <si>
    <t>Femelles</t>
  </si>
  <si>
    <t>Allaitant+Croisé</t>
  </si>
  <si>
    <t>Veaux (&lt; 8 mois)</t>
  </si>
  <si>
    <t>sept.</t>
  </si>
  <si>
    <t>oct.</t>
  </si>
  <si>
    <t>nov.</t>
  </si>
  <si>
    <t>déc.</t>
  </si>
  <si>
    <t>Abattages des bovins franciliens</t>
  </si>
  <si>
    <t>Vaches allaitantes</t>
  </si>
  <si>
    <t>Veaux laitiers</t>
  </si>
  <si>
    <t>Veaux allaitants</t>
  </si>
  <si>
    <t>Autres gros bovins laitiers</t>
  </si>
  <si>
    <t>Autres gros bovins allaitants</t>
  </si>
  <si>
    <t>Part en %</t>
  </si>
  <si>
    <t>En Idf</t>
  </si>
  <si>
    <t>Abattages en Île-de-France</t>
  </si>
  <si>
    <t>Franciliens</t>
  </si>
  <si>
    <t>Autres</t>
  </si>
  <si>
    <t>Nombre
d'animaux</t>
  </si>
  <si>
    <t>Races allaitantes</t>
  </si>
  <si>
    <t>Croisées</t>
  </si>
  <si>
    <t>Graphique 2</t>
  </si>
  <si>
    <t>Source</t>
  </si>
  <si>
    <t>Graphique 1</t>
  </si>
  <si>
    <t>Évolution des effectifs de vaches en Île-de-France et de leur répartition en %, par type de races, au 1er janvier de chaque année</t>
  </si>
  <si>
    <t>Graphique 3</t>
  </si>
  <si>
    <t>Graphique 4</t>
  </si>
  <si>
    <t>Croisée</t>
  </si>
  <si>
    <t>Évolution des effectifs de vaches allaitantes et croisées et de leur répartition par race en Île-de-France, au 1er janvier de chaque année</t>
  </si>
  <si>
    <t>Évolution des effectifs de vaches laitières et de leur répartition par race en Île-de-France, au 1er janvier de chaque année</t>
  </si>
  <si>
    <t>Seine-et-Marne</t>
  </si>
  <si>
    <t>Yvelines</t>
  </si>
  <si>
    <t>Essonne</t>
  </si>
  <si>
    <t>Val-d'Oise</t>
  </si>
  <si>
    <t>Paris et proche couronne</t>
  </si>
  <si>
    <t>Graphique 5</t>
  </si>
  <si>
    <t>Évolution de la répartition (%) des effectifs de vaches par département au 1er janvier 2026</t>
  </si>
  <si>
    <t>Graphique 7</t>
  </si>
  <si>
    <t>janv.</t>
  </si>
  <si>
    <t>fév.</t>
  </si>
  <si>
    <t>Répartition des effectifs mensuels de bovins en 2025 en Île-de-France</t>
  </si>
  <si>
    <t>Graphique 8</t>
  </si>
  <si>
    <t>Évolution du nombre de naissances de veaux en Île-de-France, par type de race et par sexe</t>
  </si>
  <si>
    <t>Graphique 9</t>
  </si>
  <si>
    <t>Répartition des bovins franciliens exportés, par catégorie de bovins</t>
  </si>
  <si>
    <t>Tableau 1</t>
  </si>
  <si>
    <t>Dépt d'abattage</t>
  </si>
  <si>
    <t>Effectif</t>
  </si>
  <si>
    <t>Graphique 10</t>
  </si>
  <si>
    <t>Département d'abattage des bovins franciliens</t>
  </si>
  <si>
    <t>Dépt d'origine</t>
  </si>
  <si>
    <t>Département d'origine des bovins abattus en Île-de-France</t>
  </si>
  <si>
    <t xml:space="preserve">Tab. 5 : </t>
  </si>
  <si>
    <t>Effectifs de bovins par catégorie d'animaux en Île-de-France, au 1er janvier 2010 et au 1er janvier 2026</t>
  </si>
  <si>
    <t xml:space="preserve">Source : </t>
  </si>
  <si>
    <t>Mâles 8-12 mois</t>
  </si>
  <si>
    <t>Mâles plus de 24 mois</t>
  </si>
  <si>
    <t>Aisne</t>
  </si>
  <si>
    <t>Ardennes</t>
  </si>
  <si>
    <t>Pas-de-Calais</t>
  </si>
  <si>
    <t>Nord</t>
  </si>
  <si>
    <t>Aube</t>
  </si>
  <si>
    <t>Eure</t>
  </si>
  <si>
    <t>Orne</t>
  </si>
  <si>
    <t>Loire</t>
  </si>
  <si>
    <t>Yonne</t>
  </si>
  <si>
    <t>Ille-et-Vilaine</t>
  </si>
  <si>
    <t>Oise</t>
  </si>
  <si>
    <t>Allier</t>
  </si>
  <si>
    <t>Calvados</t>
  </si>
  <si>
    <t>1er janv. 2010</t>
  </si>
  <si>
    <t>1er janv. 2026</t>
  </si>
  <si>
    <t>Femelles 8-12 mois</t>
  </si>
  <si>
    <t>Génisses plus de 12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</si>
</sst>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3" fontId="4" fillId="0" borderId="0" xfId="0" applyNumberFormat="1" applyFont="1"/>
    <xf numFmtId="165" fontId="4" fillId="0" borderId="0" xfId="0" applyNumberFormat="1" applyFont="1"/>
    <xf numFmtId="9" fontId="4" fillId="0" borderId="0" xfId="0" applyNumberFormat="1" applyFont="1"/>
    <xf numFmtId="0" fontId="4" fillId="0" borderId="0" xfId="0" applyFont="1" applyAlignment="1">
      <alignment horizontal="right"/>
    </xf>
    <xf numFmtId="0" fontId="5" fillId="2" borderId="0" xfId="0" applyFont="1" applyFill="1"/>
    <xf numFmtId="3" fontId="4" fillId="2" borderId="0" xfId="0" applyNumberFormat="1" applyFont="1" applyFill="1"/>
    <xf numFmtId="0" fontId="5" fillId="3" borderId="0" xfId="0" applyFont="1" applyFill="1"/>
    <xf numFmtId="3" fontId="4" fillId="3" borderId="0" xfId="0" applyNumberFormat="1" applyFont="1" applyFill="1"/>
    <xf numFmtId="0" fontId="4" fillId="0" borderId="0" xfId="0" applyFont="1" applyAlignment="1">
      <alignment horizontal="left" indent="1"/>
    </xf>
    <xf numFmtId="4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165" fontId="4" fillId="0" borderId="0" xfId="0" quotePrefix="1" applyNumberFormat="1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3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center" vertical="center"/>
    </xf>
    <xf numFmtId="9" fontId="3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9BB"/>
      <color rgb="FFFF7C80"/>
      <color rgb="FFCC99FF"/>
      <color rgb="FFFF99CC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701819513575599E-2"/>
          <c:y val="0.12176407701103478"/>
          <c:w val="0.89592138192028314"/>
          <c:h val="0.647895211445676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Graphe1!$B$6</c:f>
              <c:strCache>
                <c:ptCount val="1"/>
                <c:pt idx="0">
                  <c:v>Races allaitantes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Graphe1!$A$7:$A$23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Graphe1!$B$7:$B$23</c:f>
              <c:numCache>
                <c:formatCode>#,##0</c:formatCode>
                <c:ptCount val="17"/>
                <c:pt idx="0">
                  <c:v>6018</c:v>
                </c:pt>
                <c:pt idx="1">
                  <c:v>5906</c:v>
                </c:pt>
                <c:pt idx="2">
                  <c:v>5716</c:v>
                </c:pt>
                <c:pt idx="3">
                  <c:v>5587</c:v>
                </c:pt>
                <c:pt idx="4">
                  <c:v>5561</c:v>
                </c:pt>
                <c:pt idx="5">
                  <c:v>5437</c:v>
                </c:pt>
                <c:pt idx="6">
                  <c:v>5367</c:v>
                </c:pt>
                <c:pt idx="7">
                  <c:v>5159</c:v>
                </c:pt>
                <c:pt idx="8">
                  <c:v>4992</c:v>
                </c:pt>
                <c:pt idx="9">
                  <c:v>4703</c:v>
                </c:pt>
                <c:pt idx="10">
                  <c:v>4386</c:v>
                </c:pt>
                <c:pt idx="11">
                  <c:v>4194</c:v>
                </c:pt>
                <c:pt idx="12">
                  <c:v>4172</c:v>
                </c:pt>
                <c:pt idx="13">
                  <c:v>4055</c:v>
                </c:pt>
                <c:pt idx="14">
                  <c:v>3833</c:v>
                </c:pt>
                <c:pt idx="15">
                  <c:v>3599</c:v>
                </c:pt>
                <c:pt idx="16">
                  <c:v>3412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C0-45FB-B958-889F50506DAB}"/>
            </c:ext>
          </c:extLst>
        </c:ser>
        <c:ser>
          <c:idx val="1"/>
          <c:order val="1"/>
          <c:tx>
            <c:strRef>
              <c:f>Graphe1!$C$6</c:f>
              <c:strCache>
                <c:ptCount val="1"/>
                <c:pt idx="0">
                  <c:v>Races laitières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Graphe1!$A$7:$A$23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Graphe1!$C$7:$C$23</c:f>
              <c:numCache>
                <c:formatCode>#,##0</c:formatCode>
                <c:ptCount val="17"/>
                <c:pt idx="0">
                  <c:v>6725</c:v>
                </c:pt>
                <c:pt idx="1">
                  <c:v>6629</c:v>
                </c:pt>
                <c:pt idx="2">
                  <c:v>6542</c:v>
                </c:pt>
                <c:pt idx="3">
                  <c:v>6513</c:v>
                </c:pt>
                <c:pt idx="4">
                  <c:v>6402</c:v>
                </c:pt>
                <c:pt idx="5">
                  <c:v>6290</c:v>
                </c:pt>
                <c:pt idx="6">
                  <c:v>6303</c:v>
                </c:pt>
                <c:pt idx="7">
                  <c:v>6163</c:v>
                </c:pt>
                <c:pt idx="8">
                  <c:v>6100</c:v>
                </c:pt>
                <c:pt idx="9">
                  <c:v>6008</c:v>
                </c:pt>
                <c:pt idx="10">
                  <c:v>5796</c:v>
                </c:pt>
                <c:pt idx="11">
                  <c:v>5568</c:v>
                </c:pt>
                <c:pt idx="12">
                  <c:v>5268</c:v>
                </c:pt>
                <c:pt idx="13">
                  <c:v>4898</c:v>
                </c:pt>
                <c:pt idx="14">
                  <c:v>4726</c:v>
                </c:pt>
                <c:pt idx="15">
                  <c:v>4579</c:v>
                </c:pt>
                <c:pt idx="16">
                  <c:v>4488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C0-45FB-B958-889F50506DAB}"/>
            </c:ext>
          </c:extLst>
        </c:ser>
        <c:ser>
          <c:idx val="2"/>
          <c:order val="2"/>
          <c:tx>
            <c:strRef>
              <c:f>Graphe1!$D$6</c:f>
              <c:strCache>
                <c:ptCount val="1"/>
                <c:pt idx="0">
                  <c:v>Croisées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numRef>
              <c:f>Graphe1!$A$7:$A$23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Graphe1!$D$7:$D$23</c:f>
              <c:numCache>
                <c:formatCode>#,##0</c:formatCode>
                <c:ptCount val="17"/>
                <c:pt idx="0">
                  <c:v>656</c:v>
                </c:pt>
                <c:pt idx="1">
                  <c:v>640</c:v>
                </c:pt>
                <c:pt idx="2">
                  <c:v>633</c:v>
                </c:pt>
                <c:pt idx="3">
                  <c:v>621</c:v>
                </c:pt>
                <c:pt idx="4">
                  <c:v>680</c:v>
                </c:pt>
                <c:pt idx="5">
                  <c:v>667</c:v>
                </c:pt>
                <c:pt idx="6">
                  <c:v>733</c:v>
                </c:pt>
                <c:pt idx="7">
                  <c:v>804</c:v>
                </c:pt>
                <c:pt idx="8">
                  <c:v>821</c:v>
                </c:pt>
                <c:pt idx="9">
                  <c:v>891</c:v>
                </c:pt>
                <c:pt idx="10">
                  <c:v>930</c:v>
                </c:pt>
                <c:pt idx="11">
                  <c:v>927</c:v>
                </c:pt>
                <c:pt idx="12">
                  <c:v>993</c:v>
                </c:pt>
                <c:pt idx="13">
                  <c:v>971</c:v>
                </c:pt>
                <c:pt idx="14">
                  <c:v>1013</c:v>
                </c:pt>
                <c:pt idx="15">
                  <c:v>1002</c:v>
                </c:pt>
                <c:pt idx="16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C0-45FB-B958-889F50506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723970671"/>
        <c:axId val="723974831"/>
      </c:barChart>
      <c:catAx>
        <c:axId val="723970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3974831"/>
        <c:crosses val="autoZero"/>
        <c:auto val="1"/>
        <c:lblAlgn val="ctr"/>
        <c:lblOffset val="100"/>
        <c:noMultiLvlLbl val="0"/>
      </c:catAx>
      <c:valAx>
        <c:axId val="723974831"/>
        <c:scaling>
          <c:orientation val="minMax"/>
          <c:max val="1400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3970671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2108116506578328E-2"/>
                <c:y val="1.786797311493088E-2"/>
              </c:manualLayout>
            </c:layout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316653071643001"/>
          <c:y val="0.90798556430446198"/>
          <c:w val="0.79414559437998367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17544342996315E-2"/>
          <c:y val="9.3428775948460982E-2"/>
          <c:w val="0.89560586942027631"/>
          <c:h val="0.67623051250825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Graphe1!$F$6</c:f>
              <c:strCache>
                <c:ptCount val="1"/>
                <c:pt idx="0">
                  <c:v>Races allaitantes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Graphe1!$A$7:$A$23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Graphe1!$F$7:$F$23</c:f>
              <c:numCache>
                <c:formatCode>0.0</c:formatCode>
                <c:ptCount val="17"/>
                <c:pt idx="0">
                  <c:v>44.913799537278905</c:v>
                </c:pt>
                <c:pt idx="1">
                  <c:v>44.827324478178369</c:v>
                </c:pt>
                <c:pt idx="2">
                  <c:v>44.341013109921654</c:v>
                </c:pt>
                <c:pt idx="3">
                  <c:v>43.919503183711974</c:v>
                </c:pt>
                <c:pt idx="4">
                  <c:v>43.98481373091829</c:v>
                </c:pt>
                <c:pt idx="5">
                  <c:v>43.868000645473614</c:v>
                </c:pt>
                <c:pt idx="6">
                  <c:v>43.271789083286301</c:v>
                </c:pt>
                <c:pt idx="7">
                  <c:v>42.544944746825003</c:v>
                </c:pt>
                <c:pt idx="8">
                  <c:v>41.90380256862251</c:v>
                </c:pt>
                <c:pt idx="9">
                  <c:v>40.536114463023615</c:v>
                </c:pt>
                <c:pt idx="10">
                  <c:v>39.470842332613394</c:v>
                </c:pt>
                <c:pt idx="11">
                  <c:v>39.236598372158291</c:v>
                </c:pt>
                <c:pt idx="12">
                  <c:v>39.988498035080994</c:v>
                </c:pt>
                <c:pt idx="13">
                  <c:v>40.860540104796456</c:v>
                </c:pt>
                <c:pt idx="14">
                  <c:v>40.043877977434185</c:v>
                </c:pt>
                <c:pt idx="15">
                  <c:v>39.204793028322435</c:v>
                </c:pt>
                <c:pt idx="16">
                  <c:v>38.380202474690662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0-4702-9C99-EE6574E22C1E}"/>
            </c:ext>
          </c:extLst>
        </c:ser>
        <c:ser>
          <c:idx val="1"/>
          <c:order val="1"/>
          <c:tx>
            <c:strRef>
              <c:f>Graphe1!$G$6</c:f>
              <c:strCache>
                <c:ptCount val="1"/>
                <c:pt idx="0">
                  <c:v>Races laitières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Graphe1!$A$7:$A$23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Graphe1!$G$7:$G$23</c:f>
              <c:numCache>
                <c:formatCode>0.0</c:formatCode>
                <c:ptCount val="17"/>
                <c:pt idx="0">
                  <c:v>50.190312709903729</c:v>
                </c:pt>
                <c:pt idx="1">
                  <c:v>50.314990512333971</c:v>
                </c:pt>
                <c:pt idx="2">
                  <c:v>50.748584283608722</c:v>
                </c:pt>
                <c:pt idx="3">
                  <c:v>51.198805125383231</c:v>
                </c:pt>
                <c:pt idx="4">
                  <c:v>50.636715969311084</c:v>
                </c:pt>
                <c:pt idx="5">
                  <c:v>50.750363078909146</c:v>
                </c:pt>
                <c:pt idx="6">
                  <c:v>50.818350399096992</c:v>
                </c:pt>
                <c:pt idx="7">
                  <c:v>50.824674253669798</c:v>
                </c:pt>
                <c:pt idx="8">
                  <c:v>51.204566440023505</c:v>
                </c:pt>
                <c:pt idx="9">
                  <c:v>51.78417514221686</c:v>
                </c:pt>
                <c:pt idx="10">
                  <c:v>52.159827213822894</c:v>
                </c:pt>
                <c:pt idx="11">
                  <c:v>52.090934605669382</c:v>
                </c:pt>
                <c:pt idx="12">
                  <c:v>50.49362599444072</c:v>
                </c:pt>
                <c:pt idx="13">
                  <c:v>49.355098750503828</c:v>
                </c:pt>
                <c:pt idx="14">
                  <c:v>49.373171750940244</c:v>
                </c:pt>
                <c:pt idx="15">
                  <c:v>49.880174291938999</c:v>
                </c:pt>
                <c:pt idx="16">
                  <c:v>50.483689538807653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80-4702-9C99-EE6574E22C1E}"/>
            </c:ext>
          </c:extLst>
        </c:ser>
        <c:ser>
          <c:idx val="2"/>
          <c:order val="2"/>
          <c:tx>
            <c:strRef>
              <c:f>Graphe1!$H$6</c:f>
              <c:strCache>
                <c:ptCount val="1"/>
                <c:pt idx="0">
                  <c:v>Croisées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Graphe1!$A$7:$A$23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Graphe1!$H$7:$H$23</c:f>
              <c:numCache>
                <c:formatCode>0.0</c:formatCode>
                <c:ptCount val="17"/>
                <c:pt idx="0">
                  <c:v>4.8958877528173748</c:v>
                </c:pt>
                <c:pt idx="1">
                  <c:v>4.8576850094876658</c:v>
                </c:pt>
                <c:pt idx="2">
                  <c:v>4.9104026064696296</c:v>
                </c:pt>
                <c:pt idx="3">
                  <c:v>4.8816916909048036</c:v>
                </c:pt>
                <c:pt idx="4">
                  <c:v>5.3784702997706244</c:v>
                </c:pt>
                <c:pt idx="5">
                  <c:v>5.3816362756172342</c:v>
                </c:pt>
                <c:pt idx="6">
                  <c:v>5.9098605176167061</c:v>
                </c:pt>
                <c:pt idx="7">
                  <c:v>6.6303809995051948</c:v>
                </c:pt>
                <c:pt idx="8">
                  <c:v>6.8916309913539839</c:v>
                </c:pt>
                <c:pt idx="9">
                  <c:v>7.6797103947595247</c:v>
                </c:pt>
                <c:pt idx="10">
                  <c:v>8.3693304535637161</c:v>
                </c:pt>
                <c:pt idx="11">
                  <c:v>8.6724670221723272</c:v>
                </c:pt>
                <c:pt idx="12">
                  <c:v>9.5178759704782898</c:v>
                </c:pt>
                <c:pt idx="13">
                  <c:v>9.7843611446997176</c:v>
                </c:pt>
                <c:pt idx="14">
                  <c:v>10.582950271625574</c:v>
                </c:pt>
                <c:pt idx="15">
                  <c:v>10.915032679738562</c:v>
                </c:pt>
                <c:pt idx="16">
                  <c:v>11.136107986501688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80-4702-9C99-EE6574E22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723970671"/>
        <c:axId val="723974831"/>
      </c:barChart>
      <c:catAx>
        <c:axId val="723970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3974831"/>
        <c:crosses val="autoZero"/>
        <c:auto val="1"/>
        <c:lblAlgn val="ctr"/>
        <c:lblOffset val="100"/>
        <c:noMultiLvlLbl val="0"/>
      </c:catAx>
      <c:valAx>
        <c:axId val="723974831"/>
        <c:scaling>
          <c:orientation val="minMax"/>
          <c:max val="10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/>
                  <a:t>%</a:t>
                </a:r>
              </a:p>
            </c:rich>
          </c:tx>
          <c:layout>
            <c:manualLayout>
              <c:xMode val="edge"/>
              <c:yMode val="edge"/>
              <c:x val="4.7585724282715187E-2"/>
              <c:y val="8.9583430170402257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397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781340401029295"/>
          <c:y val="0.90798556430446198"/>
          <c:w val="0.79562317131632165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05456842354136E-2"/>
          <c:y val="9.1460905349794244E-2"/>
          <c:w val="0.89842387242574318"/>
          <c:h val="0.66136796982167356"/>
        </c:manualLayout>
      </c:layout>
      <c:lineChart>
        <c:grouping val="standard"/>
        <c:varyColors val="0"/>
        <c:ser>
          <c:idx val="0"/>
          <c:order val="0"/>
          <c:tx>
            <c:strRef>
              <c:f>Graphe2!$B$6</c:f>
              <c:strCache>
                <c:ptCount val="1"/>
                <c:pt idx="0">
                  <c:v>Races allaitantes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numRef>
              <c:f>Graphe2!$A$7:$A$23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Graphe2!$B$7:$B$23</c:f>
              <c:numCache>
                <c:formatCode>#,##0.00</c:formatCode>
                <c:ptCount val="17"/>
                <c:pt idx="0">
                  <c:v>0.16</c:v>
                </c:pt>
                <c:pt idx="1">
                  <c:v>0.16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0.13</c:v>
                </c:pt>
                <c:pt idx="9">
                  <c:v>0.13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0.11</c:v>
                </c:pt>
                <c:pt idx="16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3-4E29-A629-7F5E0C6E65A4}"/>
            </c:ext>
          </c:extLst>
        </c:ser>
        <c:ser>
          <c:idx val="1"/>
          <c:order val="1"/>
          <c:tx>
            <c:strRef>
              <c:f>Graphe2!$C$6</c:f>
              <c:strCache>
                <c:ptCount val="1"/>
                <c:pt idx="0">
                  <c:v>Races laitières</c:v>
                </c:pt>
              </c:strCache>
            </c:strRef>
          </c:tx>
          <c:spPr>
            <a:ln w="25400" cap="rnd">
              <a:solidFill>
                <a:srgbClr val="00B0F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cat>
            <c:numRef>
              <c:f>Graphe2!$A$7:$A$23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Graphe2!$C$7:$C$23</c:f>
              <c:numCache>
                <c:formatCode>#,##0.00</c:formatCode>
                <c:ptCount val="17"/>
                <c:pt idx="0">
                  <c:v>0.15</c:v>
                </c:pt>
                <c:pt idx="1">
                  <c:v>0.14000000000000001</c:v>
                </c:pt>
                <c:pt idx="2">
                  <c:v>0.15</c:v>
                </c:pt>
                <c:pt idx="3">
                  <c:v>0.15</c:v>
                </c:pt>
                <c:pt idx="4">
                  <c:v>0.16</c:v>
                </c:pt>
                <c:pt idx="5">
                  <c:v>0.16</c:v>
                </c:pt>
                <c:pt idx="6">
                  <c:v>0.17</c:v>
                </c:pt>
                <c:pt idx="7">
                  <c:v>0.19</c:v>
                </c:pt>
                <c:pt idx="8">
                  <c:v>0.2</c:v>
                </c:pt>
                <c:pt idx="9">
                  <c:v>0.22</c:v>
                </c:pt>
                <c:pt idx="10">
                  <c:v>0.23</c:v>
                </c:pt>
                <c:pt idx="11">
                  <c:v>0.23</c:v>
                </c:pt>
                <c:pt idx="12">
                  <c:v>0.24</c:v>
                </c:pt>
                <c:pt idx="13">
                  <c:v>0.23</c:v>
                </c:pt>
                <c:pt idx="14">
                  <c:v>0.24</c:v>
                </c:pt>
                <c:pt idx="15">
                  <c:v>0.23</c:v>
                </c:pt>
                <c:pt idx="16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3-4E29-A629-7F5E0C6E65A4}"/>
            </c:ext>
          </c:extLst>
        </c:ser>
        <c:ser>
          <c:idx val="2"/>
          <c:order val="2"/>
          <c:tx>
            <c:strRef>
              <c:f>Graphe2!$D$6</c:f>
              <c:strCache>
                <c:ptCount val="1"/>
                <c:pt idx="0">
                  <c:v>Croisées</c:v>
                </c:pt>
              </c:strCache>
            </c:strRef>
          </c:tx>
          <c:spPr>
            <a:ln w="25400" cap="rnd">
              <a:solidFill>
                <a:srgbClr val="7030A0"/>
              </a:solidFill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Graphe2!$A$7:$A$23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Graphe2!$D$7:$D$23</c:f>
              <c:numCache>
                <c:formatCode>#,##0.00</c:formatCode>
                <c:ptCount val="17"/>
                <c:pt idx="0">
                  <c:v>0.18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0.17</c:v>
                </c:pt>
                <c:pt idx="5">
                  <c:v>0.17</c:v>
                </c:pt>
                <c:pt idx="6">
                  <c:v>0.17</c:v>
                </c:pt>
                <c:pt idx="7">
                  <c:v>0.17</c:v>
                </c:pt>
                <c:pt idx="8">
                  <c:v>0.17</c:v>
                </c:pt>
                <c:pt idx="9">
                  <c:v>0.17</c:v>
                </c:pt>
                <c:pt idx="10">
                  <c:v>0.17</c:v>
                </c:pt>
                <c:pt idx="11">
                  <c:v>0.16</c:v>
                </c:pt>
                <c:pt idx="12">
                  <c:v>0.16</c:v>
                </c:pt>
                <c:pt idx="13">
                  <c:v>0.15</c:v>
                </c:pt>
                <c:pt idx="14">
                  <c:v>0.15</c:v>
                </c:pt>
                <c:pt idx="15">
                  <c:v>0.15</c:v>
                </c:pt>
                <c:pt idx="16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3-4E29-A629-7F5E0C6E6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482880"/>
        <c:axId val="1624500352"/>
      </c:lineChart>
      <c:catAx>
        <c:axId val="162448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624500352"/>
        <c:crosses val="autoZero"/>
        <c:auto val="1"/>
        <c:lblAlgn val="ctr"/>
        <c:lblOffset val="100"/>
        <c:noMultiLvlLbl val="0"/>
      </c:catAx>
      <c:valAx>
        <c:axId val="1624500352"/>
        <c:scaling>
          <c:orientation val="minMax"/>
          <c:max val="0.25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/>
                  <a:t>%</a:t>
                </a:r>
              </a:p>
            </c:rich>
          </c:tx>
          <c:layout>
            <c:manualLayout>
              <c:xMode val="edge"/>
              <c:yMode val="edge"/>
              <c:x val="5.6524251663415258E-2"/>
              <c:y val="1.152709190672153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62448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63256530375868"/>
          <c:y val="0.90045850480109735"/>
          <c:w val="0.76951777959209255"/>
          <c:h val="7.3409807956104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2961040744732E-2"/>
          <c:y val="5.0925925925925923E-2"/>
          <c:w val="0.87124144583026819"/>
          <c:h val="0.6907208912427981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'Graphes3-4'!$A$9</c:f>
              <c:strCache>
                <c:ptCount val="1"/>
                <c:pt idx="0">
                  <c:v>Charolaise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'Graphes3-4'!$B$9:$R$9</c:f>
              <c:numCache>
                <c:formatCode>#,##0</c:formatCode>
                <c:ptCount val="17"/>
                <c:pt idx="0">
                  <c:v>3713</c:v>
                </c:pt>
                <c:pt idx="1">
                  <c:v>3501</c:v>
                </c:pt>
                <c:pt idx="2">
                  <c:v>3369</c:v>
                </c:pt>
                <c:pt idx="3">
                  <c:v>3268</c:v>
                </c:pt>
                <c:pt idx="4">
                  <c:v>3173</c:v>
                </c:pt>
                <c:pt idx="5">
                  <c:v>3000</c:v>
                </c:pt>
                <c:pt idx="6">
                  <c:v>2924</c:v>
                </c:pt>
                <c:pt idx="7">
                  <c:v>2654</c:v>
                </c:pt>
                <c:pt idx="8">
                  <c:v>2486</c:v>
                </c:pt>
                <c:pt idx="9">
                  <c:v>2351</c:v>
                </c:pt>
                <c:pt idx="10">
                  <c:v>2137</c:v>
                </c:pt>
                <c:pt idx="11">
                  <c:v>1974</c:v>
                </c:pt>
                <c:pt idx="12">
                  <c:v>1918</c:v>
                </c:pt>
                <c:pt idx="13">
                  <c:v>1895</c:v>
                </c:pt>
                <c:pt idx="14">
                  <c:v>1764</c:v>
                </c:pt>
                <c:pt idx="15">
                  <c:v>1538</c:v>
                </c:pt>
                <c:pt idx="16">
                  <c:v>1464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9-44F6-BAD5-38AE1D41A342}"/>
            </c:ext>
          </c:extLst>
        </c:ser>
        <c:ser>
          <c:idx val="1"/>
          <c:order val="1"/>
          <c:tx>
            <c:strRef>
              <c:f>'Graphes3-4'!$A$10</c:f>
              <c:strCache>
                <c:ptCount val="1"/>
                <c:pt idx="0">
                  <c:v>Limousine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'Graphes3-4'!$B$10:$R$10</c:f>
              <c:numCache>
                <c:formatCode>#,##0</c:formatCode>
                <c:ptCount val="17"/>
                <c:pt idx="0">
                  <c:v>1020</c:v>
                </c:pt>
                <c:pt idx="1">
                  <c:v>1042</c:v>
                </c:pt>
                <c:pt idx="2">
                  <c:v>961</c:v>
                </c:pt>
                <c:pt idx="3">
                  <c:v>974</c:v>
                </c:pt>
                <c:pt idx="4">
                  <c:v>1053</c:v>
                </c:pt>
                <c:pt idx="5">
                  <c:v>1081</c:v>
                </c:pt>
                <c:pt idx="6">
                  <c:v>1144</c:v>
                </c:pt>
                <c:pt idx="7">
                  <c:v>1198</c:v>
                </c:pt>
                <c:pt idx="8">
                  <c:v>1234</c:v>
                </c:pt>
                <c:pt idx="9">
                  <c:v>1187</c:v>
                </c:pt>
                <c:pt idx="10">
                  <c:v>1117</c:v>
                </c:pt>
                <c:pt idx="11">
                  <c:v>1113</c:v>
                </c:pt>
                <c:pt idx="12">
                  <c:v>1198</c:v>
                </c:pt>
                <c:pt idx="13">
                  <c:v>1196</c:v>
                </c:pt>
                <c:pt idx="14">
                  <c:v>1197</c:v>
                </c:pt>
                <c:pt idx="15">
                  <c:v>1202</c:v>
                </c:pt>
                <c:pt idx="16">
                  <c:v>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9-44F6-BAD5-38AE1D41A342}"/>
            </c:ext>
          </c:extLst>
        </c:ser>
        <c:ser>
          <c:idx val="2"/>
          <c:order val="2"/>
          <c:tx>
            <c:strRef>
              <c:f>'Graphes3-4'!$A$11</c:f>
              <c:strCache>
                <c:ptCount val="1"/>
                <c:pt idx="0">
                  <c:v>Blonde d'Aquitaine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'Graphes3-4'!$B$11:$R$11</c:f>
              <c:numCache>
                <c:formatCode>#,##0</c:formatCode>
                <c:ptCount val="17"/>
                <c:pt idx="0">
                  <c:v>650</c:v>
                </c:pt>
                <c:pt idx="1">
                  <c:v>701</c:v>
                </c:pt>
                <c:pt idx="2">
                  <c:v>743</c:v>
                </c:pt>
                <c:pt idx="3">
                  <c:v>703</c:v>
                </c:pt>
                <c:pt idx="4">
                  <c:v>693</c:v>
                </c:pt>
                <c:pt idx="5">
                  <c:v>748</c:v>
                </c:pt>
                <c:pt idx="6">
                  <c:v>706</c:v>
                </c:pt>
                <c:pt idx="7">
                  <c:v>706</c:v>
                </c:pt>
                <c:pt idx="8">
                  <c:v>643</c:v>
                </c:pt>
                <c:pt idx="9">
                  <c:v>579</c:v>
                </c:pt>
                <c:pt idx="10">
                  <c:v>526</c:v>
                </c:pt>
                <c:pt idx="11">
                  <c:v>561</c:v>
                </c:pt>
                <c:pt idx="12">
                  <c:v>535</c:v>
                </c:pt>
                <c:pt idx="13">
                  <c:v>479</c:v>
                </c:pt>
                <c:pt idx="14">
                  <c:v>431</c:v>
                </c:pt>
                <c:pt idx="15">
                  <c:v>411</c:v>
                </c:pt>
                <c:pt idx="16">
                  <c:v>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9-44F6-BAD5-38AE1D41A342}"/>
            </c:ext>
          </c:extLst>
        </c:ser>
        <c:ser>
          <c:idx val="3"/>
          <c:order val="3"/>
          <c:tx>
            <c:strRef>
              <c:f>'Graphes3-4'!$A$12</c:f>
              <c:strCache>
                <c:ptCount val="1"/>
                <c:pt idx="0">
                  <c:v>Croisée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'Graphes3-4'!$B$12:$R$12</c:f>
              <c:numCache>
                <c:formatCode>#,##0</c:formatCode>
                <c:ptCount val="17"/>
                <c:pt idx="0">
                  <c:v>656</c:v>
                </c:pt>
                <c:pt idx="1">
                  <c:v>640</c:v>
                </c:pt>
                <c:pt idx="2">
                  <c:v>633</c:v>
                </c:pt>
                <c:pt idx="3">
                  <c:v>621</c:v>
                </c:pt>
                <c:pt idx="4">
                  <c:v>680</c:v>
                </c:pt>
                <c:pt idx="5">
                  <c:v>667</c:v>
                </c:pt>
                <c:pt idx="6">
                  <c:v>733</c:v>
                </c:pt>
                <c:pt idx="7">
                  <c:v>804</c:v>
                </c:pt>
                <c:pt idx="8">
                  <c:v>821</c:v>
                </c:pt>
                <c:pt idx="9">
                  <c:v>891</c:v>
                </c:pt>
                <c:pt idx="10">
                  <c:v>930</c:v>
                </c:pt>
                <c:pt idx="11">
                  <c:v>927</c:v>
                </c:pt>
                <c:pt idx="12">
                  <c:v>993</c:v>
                </c:pt>
                <c:pt idx="13">
                  <c:v>971</c:v>
                </c:pt>
                <c:pt idx="14">
                  <c:v>1013</c:v>
                </c:pt>
                <c:pt idx="15">
                  <c:v>1002</c:v>
                </c:pt>
                <c:pt idx="16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9-44F6-BAD5-38AE1D41A342}"/>
            </c:ext>
          </c:extLst>
        </c:ser>
        <c:ser>
          <c:idx val="4"/>
          <c:order val="4"/>
          <c:tx>
            <c:strRef>
              <c:f>'Graphes3-4'!$A$13</c:f>
              <c:strCache>
                <c:ptCount val="1"/>
                <c:pt idx="0">
                  <c:v>Autres races allaitantes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'Graphes3-4'!$B$13:$R$13</c:f>
              <c:numCache>
                <c:formatCode>#,##0</c:formatCode>
                <c:ptCount val="17"/>
                <c:pt idx="0">
                  <c:v>635</c:v>
                </c:pt>
                <c:pt idx="1">
                  <c:v>662</c:v>
                </c:pt>
                <c:pt idx="2">
                  <c:v>643</c:v>
                </c:pt>
                <c:pt idx="3">
                  <c:v>642</c:v>
                </c:pt>
                <c:pt idx="4">
                  <c:v>642</c:v>
                </c:pt>
                <c:pt idx="5">
                  <c:v>608</c:v>
                </c:pt>
                <c:pt idx="6">
                  <c:v>593</c:v>
                </c:pt>
                <c:pt idx="7">
                  <c:v>601</c:v>
                </c:pt>
                <c:pt idx="8">
                  <c:v>629</c:v>
                </c:pt>
                <c:pt idx="9">
                  <c:v>586</c:v>
                </c:pt>
                <c:pt idx="10">
                  <c:v>606</c:v>
                </c:pt>
                <c:pt idx="11">
                  <c:v>546</c:v>
                </c:pt>
                <c:pt idx="12">
                  <c:v>521</c:v>
                </c:pt>
                <c:pt idx="13">
                  <c:v>485</c:v>
                </c:pt>
                <c:pt idx="14">
                  <c:v>441</c:v>
                </c:pt>
                <c:pt idx="15">
                  <c:v>448</c:v>
                </c:pt>
                <c:pt idx="16">
                  <c:v>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39-44F6-BAD5-38AE1D41A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37159823"/>
        <c:axId val="737163567"/>
      </c:barChart>
      <c:catAx>
        <c:axId val="7371598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63567"/>
        <c:crosses val="autoZero"/>
        <c:auto val="1"/>
        <c:lblAlgn val="ctr"/>
        <c:lblOffset val="100"/>
        <c:noMultiLvlLbl val="0"/>
      </c:catAx>
      <c:valAx>
        <c:axId val="737163567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59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913052073654589E-3"/>
          <c:y val="0.87624018160829842"/>
          <c:w val="0.98897928478452912"/>
          <c:h val="0.109870740521590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'Graphes3-4'!$A$29</c:f>
              <c:strCache>
                <c:ptCount val="1"/>
                <c:pt idx="0">
                  <c:v>Holstein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'Graphes3-4'!$B$29:$R$29</c:f>
              <c:numCache>
                <c:formatCode>#,##0</c:formatCode>
                <c:ptCount val="17"/>
                <c:pt idx="0">
                  <c:v>6290</c:v>
                </c:pt>
                <c:pt idx="1">
                  <c:v>6205</c:v>
                </c:pt>
                <c:pt idx="2">
                  <c:v>6090</c:v>
                </c:pt>
                <c:pt idx="3">
                  <c:v>6075</c:v>
                </c:pt>
                <c:pt idx="4">
                  <c:v>5971</c:v>
                </c:pt>
                <c:pt idx="5">
                  <c:v>5905</c:v>
                </c:pt>
                <c:pt idx="6">
                  <c:v>5899</c:v>
                </c:pt>
                <c:pt idx="7">
                  <c:v>5703</c:v>
                </c:pt>
                <c:pt idx="8">
                  <c:v>5633</c:v>
                </c:pt>
                <c:pt idx="9">
                  <c:v>5488</c:v>
                </c:pt>
                <c:pt idx="10">
                  <c:v>5271</c:v>
                </c:pt>
                <c:pt idx="11">
                  <c:v>5051</c:v>
                </c:pt>
                <c:pt idx="12">
                  <c:v>4806</c:v>
                </c:pt>
                <c:pt idx="13">
                  <c:v>4407</c:v>
                </c:pt>
                <c:pt idx="14">
                  <c:v>4258</c:v>
                </c:pt>
                <c:pt idx="15">
                  <c:v>4142</c:v>
                </c:pt>
                <c:pt idx="16">
                  <c:v>4056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A-489D-834B-D14A9BE936E2}"/>
            </c:ext>
          </c:extLst>
        </c:ser>
        <c:ser>
          <c:idx val="1"/>
          <c:order val="1"/>
          <c:tx>
            <c:strRef>
              <c:f>'Graphes3-4'!$A$30</c:f>
              <c:strCache>
                <c:ptCount val="1"/>
                <c:pt idx="0">
                  <c:v>Montbéliarde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'Graphes3-4'!$B$30:$R$30</c:f>
              <c:numCache>
                <c:formatCode>#,##0</c:formatCode>
                <c:ptCount val="17"/>
                <c:pt idx="0">
                  <c:v>219</c:v>
                </c:pt>
                <c:pt idx="1">
                  <c:v>230</c:v>
                </c:pt>
                <c:pt idx="2">
                  <c:v>227</c:v>
                </c:pt>
                <c:pt idx="3">
                  <c:v>218</c:v>
                </c:pt>
                <c:pt idx="4">
                  <c:v>221</c:v>
                </c:pt>
                <c:pt idx="5">
                  <c:v>191</c:v>
                </c:pt>
                <c:pt idx="6">
                  <c:v>197</c:v>
                </c:pt>
                <c:pt idx="7">
                  <c:v>221</c:v>
                </c:pt>
                <c:pt idx="8">
                  <c:v>196</c:v>
                </c:pt>
                <c:pt idx="9">
                  <c:v>256</c:v>
                </c:pt>
                <c:pt idx="10">
                  <c:v>220</c:v>
                </c:pt>
                <c:pt idx="11">
                  <c:v>187</c:v>
                </c:pt>
                <c:pt idx="12">
                  <c:v>111</c:v>
                </c:pt>
                <c:pt idx="13">
                  <c:v>115</c:v>
                </c:pt>
                <c:pt idx="14">
                  <c:v>112</c:v>
                </c:pt>
                <c:pt idx="15">
                  <c:v>114</c:v>
                </c:pt>
                <c:pt idx="16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A-489D-834B-D14A9BE936E2}"/>
            </c:ext>
          </c:extLst>
        </c:ser>
        <c:ser>
          <c:idx val="2"/>
          <c:order val="2"/>
          <c:tx>
            <c:strRef>
              <c:f>'Graphes3-4'!$A$31</c:f>
              <c:strCache>
                <c:ptCount val="1"/>
                <c:pt idx="0">
                  <c:v>Normande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'Graphes3-4'!$B$31:$R$31</c:f>
              <c:numCache>
                <c:formatCode>#,##0</c:formatCode>
                <c:ptCount val="17"/>
                <c:pt idx="0">
                  <c:v>121</c:v>
                </c:pt>
                <c:pt idx="1">
                  <c:v>92</c:v>
                </c:pt>
                <c:pt idx="2">
                  <c:v>111</c:v>
                </c:pt>
                <c:pt idx="3">
                  <c:v>107</c:v>
                </c:pt>
                <c:pt idx="4">
                  <c:v>99</c:v>
                </c:pt>
                <c:pt idx="5">
                  <c:v>85</c:v>
                </c:pt>
                <c:pt idx="6">
                  <c:v>84</c:v>
                </c:pt>
                <c:pt idx="7">
                  <c:v>74</c:v>
                </c:pt>
                <c:pt idx="8">
                  <c:v>69</c:v>
                </c:pt>
                <c:pt idx="9">
                  <c:v>66</c:v>
                </c:pt>
                <c:pt idx="10">
                  <c:v>60</c:v>
                </c:pt>
                <c:pt idx="11">
                  <c:v>63</c:v>
                </c:pt>
                <c:pt idx="12">
                  <c:v>77</c:v>
                </c:pt>
                <c:pt idx="13">
                  <c:v>106</c:v>
                </c:pt>
                <c:pt idx="14">
                  <c:v>83</c:v>
                </c:pt>
                <c:pt idx="15">
                  <c:v>64</c:v>
                </c:pt>
                <c:pt idx="16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A-489D-834B-D14A9BE936E2}"/>
            </c:ext>
          </c:extLst>
        </c:ser>
        <c:ser>
          <c:idx val="3"/>
          <c:order val="3"/>
          <c:tx>
            <c:strRef>
              <c:f>'Graphes3-4'!$A$28</c:f>
              <c:strCache>
                <c:ptCount val="1"/>
                <c:pt idx="0">
                  <c:v>Autres races laitières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'Graphes3-4'!$B$28:$R$28</c:f>
              <c:numCache>
                <c:formatCode>#,##0</c:formatCode>
                <c:ptCount val="17"/>
                <c:pt idx="0">
                  <c:v>95</c:v>
                </c:pt>
                <c:pt idx="1">
                  <c:v>102</c:v>
                </c:pt>
                <c:pt idx="2">
                  <c:v>114</c:v>
                </c:pt>
                <c:pt idx="3">
                  <c:v>113</c:v>
                </c:pt>
                <c:pt idx="4">
                  <c:v>111</c:v>
                </c:pt>
                <c:pt idx="5">
                  <c:v>109</c:v>
                </c:pt>
                <c:pt idx="6">
                  <c:v>123</c:v>
                </c:pt>
                <c:pt idx="7">
                  <c:v>165</c:v>
                </c:pt>
                <c:pt idx="8">
                  <c:v>202</c:v>
                </c:pt>
                <c:pt idx="9">
                  <c:v>198</c:v>
                </c:pt>
                <c:pt idx="10">
                  <c:v>245</c:v>
                </c:pt>
                <c:pt idx="11">
                  <c:v>267</c:v>
                </c:pt>
                <c:pt idx="12">
                  <c:v>274</c:v>
                </c:pt>
                <c:pt idx="13">
                  <c:v>270</c:v>
                </c:pt>
                <c:pt idx="14">
                  <c:v>273</c:v>
                </c:pt>
                <c:pt idx="15">
                  <c:v>259</c:v>
                </c:pt>
                <c:pt idx="16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EA-489D-834B-D14A9BE93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37159823"/>
        <c:axId val="737163567"/>
      </c:barChart>
      <c:catAx>
        <c:axId val="7371598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63567"/>
        <c:crosses val="autoZero"/>
        <c:auto val="1"/>
        <c:lblAlgn val="ctr"/>
        <c:lblOffset val="100"/>
        <c:noMultiLvlLbl val="0"/>
      </c:catAx>
      <c:valAx>
        <c:axId val="737163567"/>
        <c:scaling>
          <c:orientation val="minMax"/>
          <c:min val="0.5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59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081802274715652E-2"/>
          <c:y val="0.89418817439486731"/>
          <c:w val="0.92594667264172104"/>
          <c:h val="7.80340478273549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917226973121506E-2"/>
          <c:y val="5.0925925925925923E-2"/>
          <c:w val="0.87652718625647863"/>
          <c:h val="0.69735541925208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'Graphes3-4'!$A$9</c:f>
              <c:strCache>
                <c:ptCount val="1"/>
                <c:pt idx="0">
                  <c:v>Charolaise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'Graphes3-4'!$B$9:$R$9</c:f>
              <c:numCache>
                <c:formatCode>#,##0</c:formatCode>
                <c:ptCount val="17"/>
                <c:pt idx="0">
                  <c:v>3713</c:v>
                </c:pt>
                <c:pt idx="1">
                  <c:v>3501</c:v>
                </c:pt>
                <c:pt idx="2">
                  <c:v>3369</c:v>
                </c:pt>
                <c:pt idx="3">
                  <c:v>3268</c:v>
                </c:pt>
                <c:pt idx="4">
                  <c:v>3173</c:v>
                </c:pt>
                <c:pt idx="5">
                  <c:v>3000</c:v>
                </c:pt>
                <c:pt idx="6">
                  <c:v>2924</c:v>
                </c:pt>
                <c:pt idx="7">
                  <c:v>2654</c:v>
                </c:pt>
                <c:pt idx="8">
                  <c:v>2486</c:v>
                </c:pt>
                <c:pt idx="9">
                  <c:v>2351</c:v>
                </c:pt>
                <c:pt idx="10">
                  <c:v>2137</c:v>
                </c:pt>
                <c:pt idx="11">
                  <c:v>1974</c:v>
                </c:pt>
                <c:pt idx="12">
                  <c:v>1918</c:v>
                </c:pt>
                <c:pt idx="13">
                  <c:v>1895</c:v>
                </c:pt>
                <c:pt idx="14">
                  <c:v>1764</c:v>
                </c:pt>
                <c:pt idx="15">
                  <c:v>1538</c:v>
                </c:pt>
                <c:pt idx="16">
                  <c:v>1464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3-49F5-8AA9-163457C579FB}"/>
            </c:ext>
          </c:extLst>
        </c:ser>
        <c:ser>
          <c:idx val="1"/>
          <c:order val="1"/>
          <c:tx>
            <c:strRef>
              <c:f>'Graphes3-4'!$A$10</c:f>
              <c:strCache>
                <c:ptCount val="1"/>
                <c:pt idx="0">
                  <c:v>Limousine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'Graphes3-4'!$B$10:$R$10</c:f>
              <c:numCache>
                <c:formatCode>#,##0</c:formatCode>
                <c:ptCount val="17"/>
                <c:pt idx="0">
                  <c:v>1020</c:v>
                </c:pt>
                <c:pt idx="1">
                  <c:v>1042</c:v>
                </c:pt>
                <c:pt idx="2">
                  <c:v>961</c:v>
                </c:pt>
                <c:pt idx="3">
                  <c:v>974</c:v>
                </c:pt>
                <c:pt idx="4">
                  <c:v>1053</c:v>
                </c:pt>
                <c:pt idx="5">
                  <c:v>1081</c:v>
                </c:pt>
                <c:pt idx="6">
                  <c:v>1144</c:v>
                </c:pt>
                <c:pt idx="7">
                  <c:v>1198</c:v>
                </c:pt>
                <c:pt idx="8">
                  <c:v>1234</c:v>
                </c:pt>
                <c:pt idx="9">
                  <c:v>1187</c:v>
                </c:pt>
                <c:pt idx="10">
                  <c:v>1117</c:v>
                </c:pt>
                <c:pt idx="11">
                  <c:v>1113</c:v>
                </c:pt>
                <c:pt idx="12">
                  <c:v>1198</c:v>
                </c:pt>
                <c:pt idx="13">
                  <c:v>1196</c:v>
                </c:pt>
                <c:pt idx="14">
                  <c:v>1197</c:v>
                </c:pt>
                <c:pt idx="15">
                  <c:v>1202</c:v>
                </c:pt>
                <c:pt idx="16">
                  <c:v>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03-49F5-8AA9-163457C579FB}"/>
            </c:ext>
          </c:extLst>
        </c:ser>
        <c:ser>
          <c:idx val="2"/>
          <c:order val="2"/>
          <c:tx>
            <c:strRef>
              <c:f>'Graphes3-4'!$A$11</c:f>
              <c:strCache>
                <c:ptCount val="1"/>
                <c:pt idx="0">
                  <c:v>Blonde d'Aquitaine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'Graphes3-4'!$B$11:$R$11</c:f>
              <c:numCache>
                <c:formatCode>#,##0</c:formatCode>
                <c:ptCount val="17"/>
                <c:pt idx="0">
                  <c:v>650</c:v>
                </c:pt>
                <c:pt idx="1">
                  <c:v>701</c:v>
                </c:pt>
                <c:pt idx="2">
                  <c:v>743</c:v>
                </c:pt>
                <c:pt idx="3">
                  <c:v>703</c:v>
                </c:pt>
                <c:pt idx="4">
                  <c:v>693</c:v>
                </c:pt>
                <c:pt idx="5">
                  <c:v>748</c:v>
                </c:pt>
                <c:pt idx="6">
                  <c:v>706</c:v>
                </c:pt>
                <c:pt idx="7">
                  <c:v>706</c:v>
                </c:pt>
                <c:pt idx="8">
                  <c:v>643</c:v>
                </c:pt>
                <c:pt idx="9">
                  <c:v>579</c:v>
                </c:pt>
                <c:pt idx="10">
                  <c:v>526</c:v>
                </c:pt>
                <c:pt idx="11">
                  <c:v>561</c:v>
                </c:pt>
                <c:pt idx="12">
                  <c:v>535</c:v>
                </c:pt>
                <c:pt idx="13">
                  <c:v>479</c:v>
                </c:pt>
                <c:pt idx="14">
                  <c:v>431</c:v>
                </c:pt>
                <c:pt idx="15">
                  <c:v>411</c:v>
                </c:pt>
                <c:pt idx="16">
                  <c:v>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03-49F5-8AA9-163457C579FB}"/>
            </c:ext>
          </c:extLst>
        </c:ser>
        <c:ser>
          <c:idx val="3"/>
          <c:order val="3"/>
          <c:tx>
            <c:strRef>
              <c:f>'Graphes3-4'!$A$12</c:f>
              <c:strCache>
                <c:ptCount val="1"/>
                <c:pt idx="0">
                  <c:v>Croisée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'Graphes3-4'!$B$12:$R$12</c:f>
              <c:numCache>
                <c:formatCode>#,##0</c:formatCode>
                <c:ptCount val="17"/>
                <c:pt idx="0">
                  <c:v>656</c:v>
                </c:pt>
                <c:pt idx="1">
                  <c:v>640</c:v>
                </c:pt>
                <c:pt idx="2">
                  <c:v>633</c:v>
                </c:pt>
                <c:pt idx="3">
                  <c:v>621</c:v>
                </c:pt>
                <c:pt idx="4">
                  <c:v>680</c:v>
                </c:pt>
                <c:pt idx="5">
                  <c:v>667</c:v>
                </c:pt>
                <c:pt idx="6">
                  <c:v>733</c:v>
                </c:pt>
                <c:pt idx="7">
                  <c:v>804</c:v>
                </c:pt>
                <c:pt idx="8">
                  <c:v>821</c:v>
                </c:pt>
                <c:pt idx="9">
                  <c:v>891</c:v>
                </c:pt>
                <c:pt idx="10">
                  <c:v>930</c:v>
                </c:pt>
                <c:pt idx="11">
                  <c:v>927</c:v>
                </c:pt>
                <c:pt idx="12">
                  <c:v>993</c:v>
                </c:pt>
                <c:pt idx="13">
                  <c:v>971</c:v>
                </c:pt>
                <c:pt idx="14">
                  <c:v>1013</c:v>
                </c:pt>
                <c:pt idx="15">
                  <c:v>1002</c:v>
                </c:pt>
                <c:pt idx="16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03-49F5-8AA9-163457C579FB}"/>
            </c:ext>
          </c:extLst>
        </c:ser>
        <c:ser>
          <c:idx val="4"/>
          <c:order val="4"/>
          <c:tx>
            <c:strRef>
              <c:f>'Graphes3-4'!$A$13</c:f>
              <c:strCache>
                <c:ptCount val="1"/>
                <c:pt idx="0">
                  <c:v>Autres races allaitantes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'Graphes3-4'!$B$13:$R$13</c:f>
              <c:numCache>
                <c:formatCode>#,##0</c:formatCode>
                <c:ptCount val="17"/>
                <c:pt idx="0">
                  <c:v>635</c:v>
                </c:pt>
                <c:pt idx="1">
                  <c:v>662</c:v>
                </c:pt>
                <c:pt idx="2">
                  <c:v>643</c:v>
                </c:pt>
                <c:pt idx="3">
                  <c:v>642</c:v>
                </c:pt>
                <c:pt idx="4">
                  <c:v>642</c:v>
                </c:pt>
                <c:pt idx="5">
                  <c:v>608</c:v>
                </c:pt>
                <c:pt idx="6">
                  <c:v>593</c:v>
                </c:pt>
                <c:pt idx="7">
                  <c:v>601</c:v>
                </c:pt>
                <c:pt idx="8">
                  <c:v>629</c:v>
                </c:pt>
                <c:pt idx="9">
                  <c:v>586</c:v>
                </c:pt>
                <c:pt idx="10">
                  <c:v>606</c:v>
                </c:pt>
                <c:pt idx="11">
                  <c:v>546</c:v>
                </c:pt>
                <c:pt idx="12">
                  <c:v>521</c:v>
                </c:pt>
                <c:pt idx="13">
                  <c:v>485</c:v>
                </c:pt>
                <c:pt idx="14">
                  <c:v>441</c:v>
                </c:pt>
                <c:pt idx="15">
                  <c:v>448</c:v>
                </c:pt>
                <c:pt idx="16">
                  <c:v>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03-49F5-8AA9-163457C57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37159823"/>
        <c:axId val="737163567"/>
      </c:barChart>
      <c:catAx>
        <c:axId val="7371598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63567"/>
        <c:crosses val="autoZero"/>
        <c:auto val="1"/>
        <c:lblAlgn val="ctr"/>
        <c:lblOffset val="100"/>
        <c:noMultiLvlLbl val="0"/>
      </c:catAx>
      <c:valAx>
        <c:axId val="737163567"/>
        <c:scaling>
          <c:orientation val="minMax"/>
          <c:max val="700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59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913042935394032E-3"/>
          <c:y val="0.87624018160829842"/>
          <c:w val="0.98923649739480912"/>
          <c:h val="0.105241170480634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'Graphes3-4'!$A$29</c:f>
              <c:strCache>
                <c:ptCount val="1"/>
                <c:pt idx="0">
                  <c:v>Holstein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'Graphes3-4'!$B$29:$R$29</c:f>
              <c:numCache>
                <c:formatCode>#,##0</c:formatCode>
                <c:ptCount val="17"/>
                <c:pt idx="0">
                  <c:v>6290</c:v>
                </c:pt>
                <c:pt idx="1">
                  <c:v>6205</c:v>
                </c:pt>
                <c:pt idx="2">
                  <c:v>6090</c:v>
                </c:pt>
                <c:pt idx="3">
                  <c:v>6075</c:v>
                </c:pt>
                <c:pt idx="4">
                  <c:v>5971</c:v>
                </c:pt>
                <c:pt idx="5">
                  <c:v>5905</c:v>
                </c:pt>
                <c:pt idx="6">
                  <c:v>5899</c:v>
                </c:pt>
                <c:pt idx="7">
                  <c:v>5703</c:v>
                </c:pt>
                <c:pt idx="8">
                  <c:v>5633</c:v>
                </c:pt>
                <c:pt idx="9">
                  <c:v>5488</c:v>
                </c:pt>
                <c:pt idx="10">
                  <c:v>5271</c:v>
                </c:pt>
                <c:pt idx="11">
                  <c:v>5051</c:v>
                </c:pt>
                <c:pt idx="12">
                  <c:v>4806</c:v>
                </c:pt>
                <c:pt idx="13">
                  <c:v>4407</c:v>
                </c:pt>
                <c:pt idx="14">
                  <c:v>4258</c:v>
                </c:pt>
                <c:pt idx="15">
                  <c:v>4142</c:v>
                </c:pt>
                <c:pt idx="16">
                  <c:v>4056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F8-4B5E-B938-21F46C91A598}"/>
            </c:ext>
          </c:extLst>
        </c:ser>
        <c:ser>
          <c:idx val="1"/>
          <c:order val="1"/>
          <c:tx>
            <c:strRef>
              <c:f>'Graphes3-4'!$A$30</c:f>
              <c:strCache>
                <c:ptCount val="1"/>
                <c:pt idx="0">
                  <c:v>Montbéliarde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'Graphes3-4'!$B$30:$R$30</c:f>
              <c:numCache>
                <c:formatCode>#,##0</c:formatCode>
                <c:ptCount val="17"/>
                <c:pt idx="0">
                  <c:v>219</c:v>
                </c:pt>
                <c:pt idx="1">
                  <c:v>230</c:v>
                </c:pt>
                <c:pt idx="2">
                  <c:v>227</c:v>
                </c:pt>
                <c:pt idx="3">
                  <c:v>218</c:v>
                </c:pt>
                <c:pt idx="4">
                  <c:v>221</c:v>
                </c:pt>
                <c:pt idx="5">
                  <c:v>191</c:v>
                </c:pt>
                <c:pt idx="6">
                  <c:v>197</c:v>
                </c:pt>
                <c:pt idx="7">
                  <c:v>221</c:v>
                </c:pt>
                <c:pt idx="8">
                  <c:v>196</c:v>
                </c:pt>
                <c:pt idx="9">
                  <c:v>256</c:v>
                </c:pt>
                <c:pt idx="10">
                  <c:v>220</c:v>
                </c:pt>
                <c:pt idx="11">
                  <c:v>187</c:v>
                </c:pt>
                <c:pt idx="12">
                  <c:v>111</c:v>
                </c:pt>
                <c:pt idx="13">
                  <c:v>115</c:v>
                </c:pt>
                <c:pt idx="14">
                  <c:v>112</c:v>
                </c:pt>
                <c:pt idx="15">
                  <c:v>114</c:v>
                </c:pt>
                <c:pt idx="16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F8-4B5E-B938-21F46C91A598}"/>
            </c:ext>
          </c:extLst>
        </c:ser>
        <c:ser>
          <c:idx val="2"/>
          <c:order val="2"/>
          <c:tx>
            <c:strRef>
              <c:f>'Graphes3-4'!$A$31</c:f>
              <c:strCache>
                <c:ptCount val="1"/>
                <c:pt idx="0">
                  <c:v>Normande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'Graphes3-4'!$B$31:$R$31</c:f>
              <c:numCache>
                <c:formatCode>#,##0</c:formatCode>
                <c:ptCount val="17"/>
                <c:pt idx="0">
                  <c:v>121</c:v>
                </c:pt>
                <c:pt idx="1">
                  <c:v>92</c:v>
                </c:pt>
                <c:pt idx="2">
                  <c:v>111</c:v>
                </c:pt>
                <c:pt idx="3">
                  <c:v>107</c:v>
                </c:pt>
                <c:pt idx="4">
                  <c:v>99</c:v>
                </c:pt>
                <c:pt idx="5">
                  <c:v>85</c:v>
                </c:pt>
                <c:pt idx="6">
                  <c:v>84</c:v>
                </c:pt>
                <c:pt idx="7">
                  <c:v>74</c:v>
                </c:pt>
                <c:pt idx="8">
                  <c:v>69</c:v>
                </c:pt>
                <c:pt idx="9">
                  <c:v>66</c:v>
                </c:pt>
                <c:pt idx="10">
                  <c:v>60</c:v>
                </c:pt>
                <c:pt idx="11">
                  <c:v>63</c:v>
                </c:pt>
                <c:pt idx="12">
                  <c:v>77</c:v>
                </c:pt>
                <c:pt idx="13">
                  <c:v>106</c:v>
                </c:pt>
                <c:pt idx="14">
                  <c:v>83</c:v>
                </c:pt>
                <c:pt idx="15">
                  <c:v>64</c:v>
                </c:pt>
                <c:pt idx="16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F8-4B5E-B938-21F46C91A598}"/>
            </c:ext>
          </c:extLst>
        </c:ser>
        <c:ser>
          <c:idx val="3"/>
          <c:order val="3"/>
          <c:tx>
            <c:strRef>
              <c:f>'Graphes3-4'!$A$28</c:f>
              <c:strCache>
                <c:ptCount val="1"/>
                <c:pt idx="0">
                  <c:v>Autres races laitières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'Graphes3-4'!$B$5:$R$5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'Graphes3-4'!$B$28:$R$28</c:f>
              <c:numCache>
                <c:formatCode>#,##0</c:formatCode>
                <c:ptCount val="17"/>
                <c:pt idx="0">
                  <c:v>95</c:v>
                </c:pt>
                <c:pt idx="1">
                  <c:v>102</c:v>
                </c:pt>
                <c:pt idx="2">
                  <c:v>114</c:v>
                </c:pt>
                <c:pt idx="3">
                  <c:v>113</c:v>
                </c:pt>
                <c:pt idx="4">
                  <c:v>111</c:v>
                </c:pt>
                <c:pt idx="5">
                  <c:v>109</c:v>
                </c:pt>
                <c:pt idx="6">
                  <c:v>123</c:v>
                </c:pt>
                <c:pt idx="7">
                  <c:v>165</c:v>
                </c:pt>
                <c:pt idx="8">
                  <c:v>202</c:v>
                </c:pt>
                <c:pt idx="9">
                  <c:v>198</c:v>
                </c:pt>
                <c:pt idx="10">
                  <c:v>245</c:v>
                </c:pt>
                <c:pt idx="11">
                  <c:v>267</c:v>
                </c:pt>
                <c:pt idx="12">
                  <c:v>274</c:v>
                </c:pt>
                <c:pt idx="13">
                  <c:v>270</c:v>
                </c:pt>
                <c:pt idx="14">
                  <c:v>273</c:v>
                </c:pt>
                <c:pt idx="15">
                  <c:v>259</c:v>
                </c:pt>
                <c:pt idx="16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F8-4B5E-B938-21F46C91A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37159823"/>
        <c:axId val="737163567"/>
      </c:barChart>
      <c:catAx>
        <c:axId val="7371598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63567"/>
        <c:crosses val="autoZero"/>
        <c:auto val="1"/>
        <c:lblAlgn val="ctr"/>
        <c:lblOffset val="100"/>
        <c:noMultiLvlLbl val="0"/>
      </c:catAx>
      <c:valAx>
        <c:axId val="737163567"/>
        <c:scaling>
          <c:orientation val="minMax"/>
          <c:max val="700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37159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081802274715652E-2"/>
          <c:y val="0.89418817439486731"/>
          <c:w val="0.92909084964829569"/>
          <c:h val="7.80340478273549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Graphe5!$A$53</c:f>
              <c:strCache>
                <c:ptCount val="1"/>
                <c:pt idx="0">
                  <c:v>Seine-et-Marne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Graphe5!$B$52:$C$52</c:f>
              <c:strCache>
                <c:ptCount val="2"/>
                <c:pt idx="0">
                  <c:v>Vaches allaitantes et croisées</c:v>
                </c:pt>
                <c:pt idx="1">
                  <c:v>Vaches laitières</c:v>
                </c:pt>
              </c:strCache>
            </c:strRef>
          </c:cat>
          <c:val>
            <c:numRef>
              <c:f>Graphe5!$B$53:$C$53</c:f>
              <c:numCache>
                <c:formatCode>#,##0</c:formatCode>
                <c:ptCount val="2"/>
                <c:pt idx="0">
                  <c:v>59.177646524307136</c:v>
                </c:pt>
                <c:pt idx="1">
                  <c:v>71.902852049910877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12-43A1-908C-19C84380D842}"/>
            </c:ext>
          </c:extLst>
        </c:ser>
        <c:ser>
          <c:idx val="1"/>
          <c:order val="1"/>
          <c:tx>
            <c:strRef>
              <c:f>Graphe5!$A$54</c:f>
              <c:strCache>
                <c:ptCount val="1"/>
                <c:pt idx="0">
                  <c:v>Yvelines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Graphe5!$B$52:$C$52</c:f>
              <c:strCache>
                <c:ptCount val="2"/>
                <c:pt idx="0">
                  <c:v>Vaches allaitantes et croisées</c:v>
                </c:pt>
                <c:pt idx="1">
                  <c:v>Vaches laitières</c:v>
                </c:pt>
              </c:strCache>
            </c:strRef>
          </c:cat>
          <c:val>
            <c:numRef>
              <c:f>Graphe5!$B$54:$C$54</c:f>
              <c:numCache>
                <c:formatCode>#,##0</c:formatCode>
                <c:ptCount val="2"/>
                <c:pt idx="0">
                  <c:v>22.648796001817356</c:v>
                </c:pt>
                <c:pt idx="1">
                  <c:v>21.858288770053477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12-43A1-908C-19C84380D842}"/>
            </c:ext>
          </c:extLst>
        </c:ser>
        <c:ser>
          <c:idx val="2"/>
          <c:order val="2"/>
          <c:tx>
            <c:strRef>
              <c:f>Graphe5!$A$55</c:f>
              <c:strCache>
                <c:ptCount val="1"/>
                <c:pt idx="0">
                  <c:v>Essonne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Graphe5!$B$52:$C$52</c:f>
              <c:strCache>
                <c:ptCount val="2"/>
                <c:pt idx="0">
                  <c:v>Vaches allaitantes et croisées</c:v>
                </c:pt>
                <c:pt idx="1">
                  <c:v>Vaches laitières</c:v>
                </c:pt>
              </c:strCache>
            </c:strRef>
          </c:cat>
          <c:val>
            <c:numRef>
              <c:f>Graphe5!$B$55:$C$55</c:f>
              <c:numCache>
                <c:formatCode>#,##0</c:formatCode>
                <c:ptCount val="2"/>
                <c:pt idx="0">
                  <c:v>1.2494320763289415</c:v>
                </c:pt>
                <c:pt idx="1">
                  <c:v>0.91354723707664887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12-43A1-908C-19C84380D842}"/>
            </c:ext>
          </c:extLst>
        </c:ser>
        <c:ser>
          <c:idx val="3"/>
          <c:order val="3"/>
          <c:tx>
            <c:strRef>
              <c:f>Graphe5!$A$56</c:f>
              <c:strCache>
                <c:ptCount val="1"/>
                <c:pt idx="0">
                  <c:v>Val-d'Oise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Graphe5!$B$52:$C$52</c:f>
              <c:strCache>
                <c:ptCount val="2"/>
                <c:pt idx="0">
                  <c:v>Vaches allaitantes et croisées</c:v>
                </c:pt>
                <c:pt idx="1">
                  <c:v>Vaches laitières</c:v>
                </c:pt>
              </c:strCache>
            </c:strRef>
          </c:cat>
          <c:val>
            <c:numRef>
              <c:f>Graphe5!$B$56:$C$56</c:f>
              <c:numCache>
                <c:formatCode>#,##0</c:formatCode>
                <c:ptCount val="2"/>
                <c:pt idx="0">
                  <c:v>16.651522035438436</c:v>
                </c:pt>
                <c:pt idx="1">
                  <c:v>5.3030303030303028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12-43A1-908C-19C84380D842}"/>
            </c:ext>
          </c:extLst>
        </c:ser>
        <c:ser>
          <c:idx val="4"/>
          <c:order val="4"/>
          <c:tx>
            <c:strRef>
              <c:f>Graphe5!$A$57</c:f>
              <c:strCache>
                <c:ptCount val="1"/>
                <c:pt idx="0">
                  <c:v>Paris et proche couronne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Graphe5!$B$52:$C$52</c:f>
              <c:strCache>
                <c:ptCount val="2"/>
                <c:pt idx="0">
                  <c:v>Vaches allaitantes et croisées</c:v>
                </c:pt>
                <c:pt idx="1">
                  <c:v>Vaches laitières</c:v>
                </c:pt>
              </c:strCache>
            </c:strRef>
          </c:cat>
          <c:val>
            <c:numRef>
              <c:f>Graphe5!$B$57:$C$57</c:f>
              <c:numCache>
                <c:formatCode>#,##0</c:formatCode>
                <c:ptCount val="2"/>
                <c:pt idx="0">
                  <c:v>0.27260336210813269</c:v>
                </c:pt>
                <c:pt idx="1">
                  <c:v>2.2281639928698752E-2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12-43A1-908C-19C84380D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7895519"/>
        <c:axId val="127890943"/>
      </c:barChart>
      <c:catAx>
        <c:axId val="12789551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27890943"/>
        <c:crosses val="autoZero"/>
        <c:auto val="1"/>
        <c:lblAlgn val="ctr"/>
        <c:lblOffset val="100"/>
        <c:noMultiLvlLbl val="0"/>
      </c:catAx>
      <c:valAx>
        <c:axId val="127890943"/>
        <c:scaling>
          <c:orientation val="minMax"/>
          <c:max val="100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27895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498108154956967E-2"/>
          <c:y val="0.85371630790704556"/>
          <c:w val="0.86495408468851875"/>
          <c:h val="0.107914397196725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 sz="1000" b="1"/>
              <a:t>Races allaitantes</a:t>
            </a:r>
            <a:r>
              <a:rPr lang="fr-FR" sz="1000" b="1" baseline="0"/>
              <a:t> et croisées</a:t>
            </a:r>
            <a:endParaRPr lang="fr-FR" sz="1000" b="1"/>
          </a:p>
        </c:rich>
      </c:tx>
      <c:layout>
        <c:manualLayout>
          <c:xMode val="edge"/>
          <c:yMode val="edge"/>
          <c:x val="0.23585872100249308"/>
          <c:y val="1.76522506619593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83691941014337"/>
          <c:y val="0.11360988526037069"/>
          <c:w val="0.82077658120033048"/>
          <c:h val="0.6275099902009160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Graphe6!$A$7</c:f>
              <c:strCache>
                <c:ptCount val="1"/>
                <c:pt idx="0">
                  <c:v>Vaches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Graphe6!$B$6:$C$6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Graphe6!$B$7:$C$7</c:f>
              <c:numCache>
                <c:formatCode>#,##0</c:formatCode>
                <c:ptCount val="2"/>
                <c:pt idx="0">
                  <c:v>6674</c:v>
                </c:pt>
                <c:pt idx="1">
                  <c:v>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A6-48DE-BF42-F5643041FCF8}"/>
            </c:ext>
          </c:extLst>
        </c:ser>
        <c:ser>
          <c:idx val="1"/>
          <c:order val="1"/>
          <c:tx>
            <c:strRef>
              <c:f>Graphe6!$A$8</c:f>
              <c:strCache>
                <c:ptCount val="1"/>
                <c:pt idx="0">
                  <c:v>Veaux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Graphe6!$B$6:$C$6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Graphe6!$B$8:$C$8</c:f>
              <c:numCache>
                <c:formatCode>#,##0</c:formatCode>
                <c:ptCount val="2"/>
                <c:pt idx="0">
                  <c:v>3672</c:v>
                </c:pt>
                <c:pt idx="1">
                  <c:v>2480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A6-48DE-BF42-F5643041FCF8}"/>
            </c:ext>
          </c:extLst>
        </c:ser>
        <c:ser>
          <c:idx val="2"/>
          <c:order val="2"/>
          <c:tx>
            <c:strRef>
              <c:f>Graphe6!$A$9</c:f>
              <c:strCache>
                <c:ptCount val="1"/>
                <c:pt idx="0">
                  <c:v>Broutards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Graphe6!$B$6:$C$6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Graphe6!$B$9:$C$9</c:f>
              <c:numCache>
                <c:formatCode>#,##0</c:formatCode>
                <c:ptCount val="2"/>
                <c:pt idx="0">
                  <c:v>1593</c:v>
                </c:pt>
                <c:pt idx="1">
                  <c:v>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A6-48DE-BF42-F5643041FCF8}"/>
            </c:ext>
          </c:extLst>
        </c:ser>
        <c:ser>
          <c:idx val="3"/>
          <c:order val="3"/>
          <c:tx>
            <c:strRef>
              <c:f>Graphe6!$A$10</c:f>
              <c:strCache>
                <c:ptCount val="1"/>
                <c:pt idx="0">
                  <c:v>Génisses 8 mois et plus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Graphe6!$B$6:$C$6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Graphe6!$B$10:$C$10</c:f>
              <c:numCache>
                <c:formatCode>#,##0</c:formatCode>
                <c:ptCount val="2"/>
                <c:pt idx="0">
                  <c:v>5099</c:v>
                </c:pt>
                <c:pt idx="1">
                  <c:v>3572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A6-48DE-BF42-F5643041FCF8}"/>
            </c:ext>
          </c:extLst>
        </c:ser>
        <c:ser>
          <c:idx val="4"/>
          <c:order val="4"/>
          <c:tx>
            <c:strRef>
              <c:f>Graphe6!$A$11</c:f>
              <c:strCache>
                <c:ptCount val="1"/>
                <c:pt idx="0">
                  <c:v>Mâles 12 à 24 mois</c:v>
                </c:pt>
              </c:strCache>
            </c:strRef>
          </c:tx>
          <c:spPr>
            <a:solidFill>
              <a:srgbClr val="FFB9BB"/>
            </a:solidFill>
            <a:ln>
              <a:noFill/>
            </a:ln>
            <a:effectLst/>
          </c:spPr>
          <c:invertIfNegative val="0"/>
          <c:cat>
            <c:strRef>
              <c:f>Graphe6!$B$6:$C$6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Graphe6!$B$11:$C$11</c:f>
              <c:numCache>
                <c:formatCode>#,##0</c:formatCode>
                <c:ptCount val="2"/>
                <c:pt idx="0">
                  <c:v>765</c:v>
                </c:pt>
                <c:pt idx="1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A6-48DE-BF42-F5643041FCF8}"/>
            </c:ext>
          </c:extLst>
        </c:ser>
        <c:ser>
          <c:idx val="5"/>
          <c:order val="5"/>
          <c:tx>
            <c:strRef>
              <c:f>Graphe6!$A$12</c:f>
              <c:strCache>
                <c:ptCount val="1"/>
                <c:pt idx="0">
                  <c:v>Mâles plus 24 mois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Graphe6!$B$6:$C$6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Graphe6!$B$12:$C$12</c:f>
              <c:numCache>
                <c:formatCode>#,##0</c:formatCode>
                <c:ptCount val="2"/>
                <c:pt idx="0">
                  <c:v>532</c:v>
                </c:pt>
                <c:pt idx="1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A6-48DE-BF42-F5643041F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9045647"/>
        <c:axId val="719046063"/>
      </c:barChart>
      <c:catAx>
        <c:axId val="7190456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19046063"/>
        <c:crosses val="autoZero"/>
        <c:auto val="1"/>
        <c:lblAlgn val="ctr"/>
        <c:lblOffset val="100"/>
        <c:noMultiLvlLbl val="0"/>
      </c:catAx>
      <c:valAx>
        <c:axId val="719046063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19045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2990196078431391E-3"/>
          <c:y val="0.81635055555555558"/>
          <c:w val="0.98025130718954245"/>
          <c:h val="0.169925759280089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 sz="1000" b="1"/>
              <a:t>Races laitières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058832268607935"/>
          <c:y val="0.11360988526037069"/>
          <c:w val="0.81790224335165651"/>
          <c:h val="0.638101340598091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Graphe6!$A$7</c:f>
              <c:strCache>
                <c:ptCount val="1"/>
                <c:pt idx="0">
                  <c:v>Vaches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Graphe6!$F$6:$G$6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Graphe6!$F$7:$G$7</c:f>
              <c:numCache>
                <c:formatCode>#,##0</c:formatCode>
                <c:ptCount val="2"/>
                <c:pt idx="0">
                  <c:v>6725</c:v>
                </c:pt>
                <c:pt idx="1">
                  <c:v>4488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31-49EE-944E-26446689444C}"/>
            </c:ext>
          </c:extLst>
        </c:ser>
        <c:ser>
          <c:idx val="1"/>
          <c:order val="1"/>
          <c:tx>
            <c:strRef>
              <c:f>Graphe6!$A$8</c:f>
              <c:strCache>
                <c:ptCount val="1"/>
                <c:pt idx="0">
                  <c:v>Veaux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Graphe6!$F$6:$G$6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Graphe6!$F$8:$G$8</c:f>
              <c:numCache>
                <c:formatCode>#,##0</c:formatCode>
                <c:ptCount val="2"/>
                <c:pt idx="0">
                  <c:v>2175</c:v>
                </c:pt>
                <c:pt idx="1">
                  <c:v>1186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31-49EE-944E-26446689444C}"/>
            </c:ext>
          </c:extLst>
        </c:ser>
        <c:ser>
          <c:idx val="2"/>
          <c:order val="2"/>
          <c:tx>
            <c:strRef>
              <c:f>Graphe6!$A$9</c:f>
              <c:strCache>
                <c:ptCount val="1"/>
                <c:pt idx="0">
                  <c:v>Broutards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Graphe6!$F$6:$G$6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Graphe6!$F$9:$G$9</c:f>
              <c:numCache>
                <c:formatCode>#,##0</c:formatCode>
                <c:ptCount val="2"/>
                <c:pt idx="0">
                  <c:v>565</c:v>
                </c:pt>
                <c:pt idx="1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31-49EE-944E-26446689444C}"/>
            </c:ext>
          </c:extLst>
        </c:ser>
        <c:ser>
          <c:idx val="3"/>
          <c:order val="3"/>
          <c:tx>
            <c:strRef>
              <c:f>Graphe6!$A$10</c:f>
              <c:strCache>
                <c:ptCount val="1"/>
                <c:pt idx="0">
                  <c:v>Génisses 8 mois et plus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Graphe6!$F$6:$G$6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Graphe6!$F$10:$G$10</c:f>
              <c:numCache>
                <c:formatCode>#,##0</c:formatCode>
                <c:ptCount val="2"/>
                <c:pt idx="0">
                  <c:v>3704</c:v>
                </c:pt>
                <c:pt idx="1">
                  <c:v>2031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31-49EE-944E-26446689444C}"/>
            </c:ext>
          </c:extLst>
        </c:ser>
        <c:ser>
          <c:idx val="4"/>
          <c:order val="4"/>
          <c:tx>
            <c:strRef>
              <c:f>Graphe6!$A$11</c:f>
              <c:strCache>
                <c:ptCount val="1"/>
                <c:pt idx="0">
                  <c:v>Mâles 12 à 24 mois</c:v>
                </c:pt>
              </c:strCache>
            </c:strRef>
          </c:tx>
          <c:spPr>
            <a:solidFill>
              <a:srgbClr val="FFB9BB"/>
            </a:solidFill>
            <a:ln>
              <a:noFill/>
            </a:ln>
            <a:effectLst/>
          </c:spPr>
          <c:invertIfNegative val="0"/>
          <c:cat>
            <c:strRef>
              <c:f>Graphe6!$F$6:$G$6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Graphe6!$F$11:$G$11</c:f>
              <c:numCache>
                <c:formatCode>#,##0</c:formatCode>
                <c:ptCount val="2"/>
                <c:pt idx="0">
                  <c:v>214</c:v>
                </c:pt>
                <c:pt idx="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31-49EE-944E-26446689444C}"/>
            </c:ext>
          </c:extLst>
        </c:ser>
        <c:ser>
          <c:idx val="5"/>
          <c:order val="5"/>
          <c:tx>
            <c:strRef>
              <c:f>Graphe6!$A$12</c:f>
              <c:strCache>
                <c:ptCount val="1"/>
                <c:pt idx="0">
                  <c:v>Mâles plus 24 mois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Graphe6!$F$6:$G$6</c:f>
              <c:strCache>
                <c:ptCount val="2"/>
                <c:pt idx="0">
                  <c:v>1er janv. 2010</c:v>
                </c:pt>
                <c:pt idx="1">
                  <c:v>1er janv. 2026</c:v>
                </c:pt>
              </c:strCache>
            </c:strRef>
          </c:cat>
          <c:val>
            <c:numRef>
              <c:f>Graphe6!$F$12:$G$12</c:f>
              <c:numCache>
                <c:formatCode>#,##0</c:formatCode>
                <c:ptCount val="2"/>
                <c:pt idx="0">
                  <c:v>71</c:v>
                </c:pt>
                <c:pt idx="1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31-49EE-944E-264466894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9045647"/>
        <c:axId val="719046063"/>
      </c:barChart>
      <c:catAx>
        <c:axId val="7190456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19046063"/>
        <c:crosses val="autoZero"/>
        <c:auto val="1"/>
        <c:lblAlgn val="ctr"/>
        <c:lblOffset val="100"/>
        <c:noMultiLvlLbl val="0"/>
      </c:catAx>
      <c:valAx>
        <c:axId val="719046063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19045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372604367850242E-2"/>
          <c:y val="0.82341689195293655"/>
          <c:w val="0.96455490196078442"/>
          <c:h val="0.169925759280089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 sz="1000" b="1"/>
              <a:t>Races laitières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6412473962772015E-2"/>
          <c:y val="0.11847181229851492"/>
          <c:w val="0.90296486828095635"/>
          <c:h val="0.619334710705357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Graphe7!$B$6</c:f>
              <c:strCache>
                <c:ptCount val="1"/>
                <c:pt idx="0">
                  <c:v>Vaches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Graphe7!$A$7:$A$18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Graphe7!$B$7:$B$18</c:f>
              <c:numCache>
                <c:formatCode>#,##0</c:formatCode>
                <c:ptCount val="12"/>
                <c:pt idx="0">
                  <c:v>4579</c:v>
                </c:pt>
                <c:pt idx="1">
                  <c:v>4533</c:v>
                </c:pt>
                <c:pt idx="2">
                  <c:v>4512</c:v>
                </c:pt>
                <c:pt idx="3">
                  <c:v>4408</c:v>
                </c:pt>
                <c:pt idx="4">
                  <c:v>4423</c:v>
                </c:pt>
                <c:pt idx="5">
                  <c:v>4475</c:v>
                </c:pt>
                <c:pt idx="6">
                  <c:v>4458</c:v>
                </c:pt>
                <c:pt idx="7">
                  <c:v>4477</c:v>
                </c:pt>
                <c:pt idx="8">
                  <c:v>4437</c:v>
                </c:pt>
                <c:pt idx="9">
                  <c:v>4435</c:v>
                </c:pt>
                <c:pt idx="10">
                  <c:v>4448</c:v>
                </c:pt>
                <c:pt idx="11">
                  <c:v>4455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F8-4803-B3F0-2775EC0B72F5}"/>
            </c:ext>
          </c:extLst>
        </c:ser>
        <c:ser>
          <c:idx val="3"/>
          <c:order val="1"/>
          <c:tx>
            <c:strRef>
              <c:f>Graphe7!$C$6</c:f>
              <c:strCache>
                <c:ptCount val="1"/>
                <c:pt idx="0">
                  <c:v>Veaux (&lt; 8 mois)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Graphe7!$C$7:$C$18</c:f>
              <c:numCache>
                <c:formatCode>#,##0</c:formatCode>
                <c:ptCount val="12"/>
                <c:pt idx="0">
                  <c:v>1160</c:v>
                </c:pt>
                <c:pt idx="1">
                  <c:v>1181</c:v>
                </c:pt>
                <c:pt idx="2">
                  <c:v>1189</c:v>
                </c:pt>
                <c:pt idx="3">
                  <c:v>1168</c:v>
                </c:pt>
                <c:pt idx="4">
                  <c:v>1081</c:v>
                </c:pt>
                <c:pt idx="5">
                  <c:v>1041</c:v>
                </c:pt>
                <c:pt idx="6">
                  <c:v>990</c:v>
                </c:pt>
                <c:pt idx="7">
                  <c:v>1013</c:v>
                </c:pt>
                <c:pt idx="8">
                  <c:v>1011</c:v>
                </c:pt>
                <c:pt idx="9">
                  <c:v>1007</c:v>
                </c:pt>
                <c:pt idx="10">
                  <c:v>1090</c:v>
                </c:pt>
                <c:pt idx="11">
                  <c:v>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F8-4803-B3F0-2775EC0B72F5}"/>
            </c:ext>
          </c:extLst>
        </c:ser>
        <c:ser>
          <c:idx val="4"/>
          <c:order val="2"/>
          <c:tx>
            <c:strRef>
              <c:f>Graphe7!$D$6</c:f>
              <c:strCache>
                <c:ptCount val="1"/>
                <c:pt idx="0">
                  <c:v>Mâles 8-12 mois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Graphe7!$D$7:$D$18</c:f>
              <c:numCache>
                <c:formatCode>#,##0</c:formatCode>
                <c:ptCount val="12"/>
                <c:pt idx="0">
                  <c:v>29</c:v>
                </c:pt>
                <c:pt idx="1">
                  <c:v>26</c:v>
                </c:pt>
                <c:pt idx="2">
                  <c:v>27</c:v>
                </c:pt>
                <c:pt idx="3">
                  <c:v>30</c:v>
                </c:pt>
                <c:pt idx="4">
                  <c:v>38</c:v>
                </c:pt>
                <c:pt idx="5">
                  <c:v>39</c:v>
                </c:pt>
                <c:pt idx="6">
                  <c:v>40</c:v>
                </c:pt>
                <c:pt idx="7">
                  <c:v>59</c:v>
                </c:pt>
                <c:pt idx="8">
                  <c:v>58</c:v>
                </c:pt>
                <c:pt idx="9">
                  <c:v>47</c:v>
                </c:pt>
                <c:pt idx="10">
                  <c:v>45</c:v>
                </c:pt>
                <c:pt idx="11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F8-4803-B3F0-2775EC0B72F5}"/>
            </c:ext>
          </c:extLst>
        </c:ser>
        <c:ser>
          <c:idx val="1"/>
          <c:order val="3"/>
          <c:tx>
            <c:strRef>
              <c:f>Graphe7!$E$6</c:f>
              <c:strCache>
                <c:ptCount val="1"/>
                <c:pt idx="0">
                  <c:v>Femelles 8-12 mois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Graphe7!$A$7:$A$18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Graphe7!$E$7:$E$18</c:f>
              <c:numCache>
                <c:formatCode>#,##0</c:formatCode>
                <c:ptCount val="12"/>
                <c:pt idx="0">
                  <c:v>412</c:v>
                </c:pt>
                <c:pt idx="1">
                  <c:v>395</c:v>
                </c:pt>
                <c:pt idx="2">
                  <c:v>358</c:v>
                </c:pt>
                <c:pt idx="3">
                  <c:v>377</c:v>
                </c:pt>
                <c:pt idx="4">
                  <c:v>452</c:v>
                </c:pt>
                <c:pt idx="5">
                  <c:v>477</c:v>
                </c:pt>
                <c:pt idx="6">
                  <c:v>519</c:v>
                </c:pt>
                <c:pt idx="7">
                  <c:v>550</c:v>
                </c:pt>
                <c:pt idx="8">
                  <c:v>494</c:v>
                </c:pt>
                <c:pt idx="9">
                  <c:v>469</c:v>
                </c:pt>
                <c:pt idx="10">
                  <c:v>446</c:v>
                </c:pt>
                <c:pt idx="11">
                  <c:v>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F8-4803-B3F0-2775EC0B72F5}"/>
            </c:ext>
          </c:extLst>
        </c:ser>
        <c:ser>
          <c:idx val="5"/>
          <c:order val="4"/>
          <c:tx>
            <c:strRef>
              <c:f>Graphe7!$F$6</c:f>
              <c:strCache>
                <c:ptCount val="1"/>
                <c:pt idx="0">
                  <c:v>Génisses plus de 12 mois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Graphe7!$F$7:$F$18</c:f>
              <c:numCache>
                <c:formatCode>#,##0</c:formatCode>
                <c:ptCount val="12"/>
                <c:pt idx="0">
                  <c:v>2070</c:v>
                </c:pt>
                <c:pt idx="1">
                  <c:v>2070</c:v>
                </c:pt>
                <c:pt idx="2">
                  <c:v>2059</c:v>
                </c:pt>
                <c:pt idx="3">
                  <c:v>2007</c:v>
                </c:pt>
                <c:pt idx="4">
                  <c:v>1993</c:v>
                </c:pt>
                <c:pt idx="5">
                  <c:v>1972</c:v>
                </c:pt>
                <c:pt idx="6">
                  <c:v>1961</c:v>
                </c:pt>
                <c:pt idx="7">
                  <c:v>1977</c:v>
                </c:pt>
                <c:pt idx="8">
                  <c:v>2044</c:v>
                </c:pt>
                <c:pt idx="9">
                  <c:v>2032</c:v>
                </c:pt>
                <c:pt idx="10">
                  <c:v>2015</c:v>
                </c:pt>
                <c:pt idx="11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68-4B15-A504-AE139D9421E3}"/>
            </c:ext>
          </c:extLst>
        </c:ser>
        <c:ser>
          <c:idx val="2"/>
          <c:order val="5"/>
          <c:tx>
            <c:strRef>
              <c:f>Graphe7!$G$6</c:f>
              <c:strCache>
                <c:ptCount val="1"/>
                <c:pt idx="0">
                  <c:v>Mâles 12 à 24 mois</c:v>
                </c:pt>
              </c:strCache>
            </c:strRef>
          </c:tx>
          <c:spPr>
            <a:solidFill>
              <a:srgbClr val="FFB9BB"/>
            </a:solidFill>
            <a:ln>
              <a:noFill/>
            </a:ln>
            <a:effectLst/>
          </c:spPr>
          <c:invertIfNegative val="0"/>
          <c:cat>
            <c:strRef>
              <c:f>Graphe7!$A$7:$A$18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Graphe7!$G$7:$G$18</c:f>
              <c:numCache>
                <c:formatCode>#,##0</c:formatCode>
                <c:ptCount val="12"/>
                <c:pt idx="0">
                  <c:v>108</c:v>
                </c:pt>
                <c:pt idx="1">
                  <c:v>100</c:v>
                </c:pt>
                <c:pt idx="2">
                  <c:v>101</c:v>
                </c:pt>
                <c:pt idx="3">
                  <c:v>103</c:v>
                </c:pt>
                <c:pt idx="4">
                  <c:v>91</c:v>
                </c:pt>
                <c:pt idx="5">
                  <c:v>82</c:v>
                </c:pt>
                <c:pt idx="6">
                  <c:v>85</c:v>
                </c:pt>
                <c:pt idx="7">
                  <c:v>87</c:v>
                </c:pt>
                <c:pt idx="8">
                  <c:v>75</c:v>
                </c:pt>
                <c:pt idx="9">
                  <c:v>74</c:v>
                </c:pt>
                <c:pt idx="10">
                  <c:v>63</c:v>
                </c:pt>
                <c:pt idx="11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F8-4803-B3F0-2775EC0B72F5}"/>
            </c:ext>
          </c:extLst>
        </c:ser>
        <c:ser>
          <c:idx val="6"/>
          <c:order val="6"/>
          <c:tx>
            <c:strRef>
              <c:f>Graphe7!$H$6</c:f>
              <c:strCache>
                <c:ptCount val="1"/>
                <c:pt idx="0">
                  <c:v>Mâles plus de 24 mois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Graphe7!$A$7:$A$18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Graphe7!$H$7:$H$18</c:f>
              <c:numCache>
                <c:formatCode>#,##0</c:formatCode>
                <c:ptCount val="12"/>
                <c:pt idx="0">
                  <c:v>48</c:v>
                </c:pt>
                <c:pt idx="1">
                  <c:v>50</c:v>
                </c:pt>
                <c:pt idx="2">
                  <c:v>49</c:v>
                </c:pt>
                <c:pt idx="3">
                  <c:v>49</c:v>
                </c:pt>
                <c:pt idx="4">
                  <c:v>48</c:v>
                </c:pt>
                <c:pt idx="5">
                  <c:v>52</c:v>
                </c:pt>
                <c:pt idx="6">
                  <c:v>55</c:v>
                </c:pt>
                <c:pt idx="7">
                  <c:v>51</c:v>
                </c:pt>
                <c:pt idx="8">
                  <c:v>51</c:v>
                </c:pt>
                <c:pt idx="9">
                  <c:v>52</c:v>
                </c:pt>
                <c:pt idx="10">
                  <c:v>53</c:v>
                </c:pt>
                <c:pt idx="11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8F8-4803-B3F0-2775EC0B7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569547503"/>
        <c:axId val="569540015"/>
      </c:barChart>
      <c:catAx>
        <c:axId val="56954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569540015"/>
        <c:crosses val="autoZero"/>
        <c:auto val="1"/>
        <c:lblAlgn val="ctr"/>
        <c:lblOffset val="100"/>
        <c:noMultiLvlLbl val="0"/>
      </c:catAx>
      <c:valAx>
        <c:axId val="569540015"/>
        <c:scaling>
          <c:orientation val="minMax"/>
          <c:max val="9000"/>
          <c:min val="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569547503"/>
        <c:crosses val="autoZero"/>
        <c:crossBetween val="between"/>
        <c:majorUnit val="1000"/>
        <c:dispUnits>
          <c:builtInUnit val="thousands"/>
          <c:dispUnitsLbl>
            <c:layout>
              <c:manualLayout>
                <c:xMode val="edge"/>
                <c:yMode val="edge"/>
                <c:x val="1.3052592433542818E-2"/>
                <c:y val="1.9404618219003036E-2"/>
              </c:manualLayout>
            </c:layout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693402930811381E-3"/>
          <c:y val="0.83305578356700227"/>
          <c:w val="0.98548843021578403"/>
          <c:h val="0.166944216432997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 sz="1000" b="1"/>
              <a:t>Races allaitantes et croisées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2034965700586817E-2"/>
          <c:y val="0.12297491017821818"/>
          <c:w val="0.89734237654314153"/>
          <c:h val="0.614760975581842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Graphe7!$B$23</c:f>
              <c:strCache>
                <c:ptCount val="1"/>
                <c:pt idx="0">
                  <c:v>Vaches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Graphe7!$A$24:$A$35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Graphe7!$B$24:$B$35</c:f>
              <c:numCache>
                <c:formatCode>#,##0</c:formatCode>
                <c:ptCount val="12"/>
                <c:pt idx="0">
                  <c:v>4601</c:v>
                </c:pt>
                <c:pt idx="1">
                  <c:v>4561</c:v>
                </c:pt>
                <c:pt idx="2">
                  <c:v>4566</c:v>
                </c:pt>
                <c:pt idx="3">
                  <c:v>4521</c:v>
                </c:pt>
                <c:pt idx="4">
                  <c:v>4446</c:v>
                </c:pt>
                <c:pt idx="5">
                  <c:v>4383</c:v>
                </c:pt>
                <c:pt idx="6">
                  <c:v>4279</c:v>
                </c:pt>
                <c:pt idx="7">
                  <c:v>4256</c:v>
                </c:pt>
                <c:pt idx="8">
                  <c:v>4236</c:v>
                </c:pt>
                <c:pt idx="9">
                  <c:v>4236</c:v>
                </c:pt>
                <c:pt idx="10">
                  <c:v>4274</c:v>
                </c:pt>
                <c:pt idx="11">
                  <c:v>4330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9B-4954-819D-C6B05D89C92C}"/>
            </c:ext>
          </c:extLst>
        </c:ser>
        <c:ser>
          <c:idx val="3"/>
          <c:order val="1"/>
          <c:tx>
            <c:strRef>
              <c:f>Graphe7!$C$23</c:f>
              <c:strCache>
                <c:ptCount val="1"/>
                <c:pt idx="0">
                  <c:v>Veaux (&lt; 8 mois)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Graphe7!$A$24:$A$35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Graphe7!$C$24:$C$35</c:f>
              <c:numCache>
                <c:formatCode>#,##0</c:formatCode>
                <c:ptCount val="12"/>
                <c:pt idx="0">
                  <c:v>2417</c:v>
                </c:pt>
                <c:pt idx="1">
                  <c:v>2520</c:v>
                </c:pt>
                <c:pt idx="2">
                  <c:v>2702</c:v>
                </c:pt>
                <c:pt idx="3">
                  <c:v>2722</c:v>
                </c:pt>
                <c:pt idx="4">
                  <c:v>2848</c:v>
                </c:pt>
                <c:pt idx="5">
                  <c:v>2748</c:v>
                </c:pt>
                <c:pt idx="6">
                  <c:v>2551</c:v>
                </c:pt>
                <c:pt idx="7">
                  <c:v>2220</c:v>
                </c:pt>
                <c:pt idx="8">
                  <c:v>1871</c:v>
                </c:pt>
                <c:pt idx="9">
                  <c:v>1902</c:v>
                </c:pt>
                <c:pt idx="10">
                  <c:v>1916</c:v>
                </c:pt>
                <c:pt idx="11">
                  <c:v>2167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9B-4954-819D-C6B05D89C92C}"/>
            </c:ext>
          </c:extLst>
        </c:ser>
        <c:ser>
          <c:idx val="4"/>
          <c:order val="2"/>
          <c:tx>
            <c:strRef>
              <c:f>Graphe7!$D$23</c:f>
              <c:strCache>
                <c:ptCount val="1"/>
                <c:pt idx="0">
                  <c:v>Mâles 8-12 mois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Graphe7!$A$24:$A$35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Graphe7!$D$24:$D$35</c:f>
              <c:numCache>
                <c:formatCode>#,##0</c:formatCode>
                <c:ptCount val="12"/>
                <c:pt idx="0">
                  <c:v>386</c:v>
                </c:pt>
                <c:pt idx="1">
                  <c:v>331</c:v>
                </c:pt>
                <c:pt idx="2">
                  <c:v>282</c:v>
                </c:pt>
                <c:pt idx="3">
                  <c:v>236</c:v>
                </c:pt>
                <c:pt idx="4">
                  <c:v>178</c:v>
                </c:pt>
                <c:pt idx="5">
                  <c:v>240</c:v>
                </c:pt>
                <c:pt idx="6">
                  <c:v>316</c:v>
                </c:pt>
                <c:pt idx="7">
                  <c:v>383</c:v>
                </c:pt>
                <c:pt idx="8">
                  <c:v>409</c:v>
                </c:pt>
                <c:pt idx="9">
                  <c:v>355</c:v>
                </c:pt>
                <c:pt idx="10">
                  <c:v>414</c:v>
                </c:pt>
                <c:pt idx="11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9B-4954-819D-C6B05D89C92C}"/>
            </c:ext>
          </c:extLst>
        </c:ser>
        <c:ser>
          <c:idx val="1"/>
          <c:order val="3"/>
          <c:tx>
            <c:strRef>
              <c:f>Graphe7!$E$23</c:f>
              <c:strCache>
                <c:ptCount val="1"/>
                <c:pt idx="0">
                  <c:v>Femelles 8-12 mois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Graphe7!$A$24:$A$35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Graphe7!$E$24:$E$35</c:f>
              <c:numCache>
                <c:formatCode>#,##0</c:formatCode>
                <c:ptCount val="12"/>
                <c:pt idx="0">
                  <c:v>681</c:v>
                </c:pt>
                <c:pt idx="1">
                  <c:v>592</c:v>
                </c:pt>
                <c:pt idx="2">
                  <c:v>512</c:v>
                </c:pt>
                <c:pt idx="3">
                  <c:v>459</c:v>
                </c:pt>
                <c:pt idx="4">
                  <c:v>372</c:v>
                </c:pt>
                <c:pt idx="5">
                  <c:v>431</c:v>
                </c:pt>
                <c:pt idx="6">
                  <c:v>514</c:v>
                </c:pt>
                <c:pt idx="7">
                  <c:v>665</c:v>
                </c:pt>
                <c:pt idx="8">
                  <c:v>767</c:v>
                </c:pt>
                <c:pt idx="9">
                  <c:v>756</c:v>
                </c:pt>
                <c:pt idx="10">
                  <c:v>781</c:v>
                </c:pt>
                <c:pt idx="11">
                  <c:v>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9B-4954-819D-C6B05D89C92C}"/>
            </c:ext>
          </c:extLst>
        </c:ser>
        <c:ser>
          <c:idx val="5"/>
          <c:order val="4"/>
          <c:tx>
            <c:strRef>
              <c:f>Graphe7!$F$23</c:f>
              <c:strCache>
                <c:ptCount val="1"/>
                <c:pt idx="0">
                  <c:v>Génisses plus de 12 mois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Graphe7!$F$24:$F$35</c:f>
              <c:numCache>
                <c:formatCode>#,##0</c:formatCode>
                <c:ptCount val="12"/>
                <c:pt idx="0">
                  <c:v>3791</c:v>
                </c:pt>
                <c:pt idx="1">
                  <c:v>3840</c:v>
                </c:pt>
                <c:pt idx="2">
                  <c:v>3774</c:v>
                </c:pt>
                <c:pt idx="3">
                  <c:v>3756</c:v>
                </c:pt>
                <c:pt idx="4">
                  <c:v>3749</c:v>
                </c:pt>
                <c:pt idx="5">
                  <c:v>3727</c:v>
                </c:pt>
                <c:pt idx="6">
                  <c:v>3707</c:v>
                </c:pt>
                <c:pt idx="7">
                  <c:v>3720</c:v>
                </c:pt>
                <c:pt idx="8">
                  <c:v>3733</c:v>
                </c:pt>
                <c:pt idx="9">
                  <c:v>3663</c:v>
                </c:pt>
                <c:pt idx="10">
                  <c:v>3618</c:v>
                </c:pt>
                <c:pt idx="11">
                  <c:v>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DF-407B-837B-8EA857F5139A}"/>
            </c:ext>
          </c:extLst>
        </c:ser>
        <c:ser>
          <c:idx val="2"/>
          <c:order val="5"/>
          <c:tx>
            <c:strRef>
              <c:f>Graphe7!$G$23</c:f>
              <c:strCache>
                <c:ptCount val="1"/>
                <c:pt idx="0">
                  <c:v>Mâles 12 à 24 mois</c:v>
                </c:pt>
              </c:strCache>
            </c:strRef>
          </c:tx>
          <c:spPr>
            <a:solidFill>
              <a:srgbClr val="FFB9BB"/>
            </a:solidFill>
            <a:ln>
              <a:noFill/>
            </a:ln>
            <a:effectLst/>
          </c:spPr>
          <c:invertIfNegative val="0"/>
          <c:cat>
            <c:strRef>
              <c:f>Graphe7!$A$24:$A$35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Graphe7!$G$24:$G$35</c:f>
              <c:numCache>
                <c:formatCode>#,##0</c:formatCode>
                <c:ptCount val="12"/>
                <c:pt idx="0">
                  <c:v>517</c:v>
                </c:pt>
                <c:pt idx="1">
                  <c:v>500</c:v>
                </c:pt>
                <c:pt idx="2">
                  <c:v>495</c:v>
                </c:pt>
                <c:pt idx="3">
                  <c:v>541</c:v>
                </c:pt>
                <c:pt idx="4">
                  <c:v>551</c:v>
                </c:pt>
                <c:pt idx="5">
                  <c:v>550</c:v>
                </c:pt>
                <c:pt idx="6">
                  <c:v>533</c:v>
                </c:pt>
                <c:pt idx="7">
                  <c:v>536</c:v>
                </c:pt>
                <c:pt idx="8">
                  <c:v>519</c:v>
                </c:pt>
                <c:pt idx="9">
                  <c:v>519</c:v>
                </c:pt>
                <c:pt idx="10">
                  <c:v>524</c:v>
                </c:pt>
                <c:pt idx="11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9B-4954-819D-C6B05D89C92C}"/>
            </c:ext>
          </c:extLst>
        </c:ser>
        <c:ser>
          <c:idx val="6"/>
          <c:order val="6"/>
          <c:tx>
            <c:strRef>
              <c:f>Graphe7!$H$23</c:f>
              <c:strCache>
                <c:ptCount val="1"/>
                <c:pt idx="0">
                  <c:v>Mâles plus de 24 mois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Graphe7!$A$24:$A$35</c:f>
              <c:strCache>
                <c:ptCount val="12"/>
                <c:pt idx="0">
                  <c:v>janv.</c:v>
                </c:pt>
                <c:pt idx="1">
                  <c:v>fév.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Graphe7!$H$24:$H$35</c:f>
              <c:numCache>
                <c:formatCode>#,##0</c:formatCode>
                <c:ptCount val="12"/>
                <c:pt idx="0">
                  <c:v>437</c:v>
                </c:pt>
                <c:pt idx="1">
                  <c:v>440</c:v>
                </c:pt>
                <c:pt idx="2">
                  <c:v>435</c:v>
                </c:pt>
                <c:pt idx="3">
                  <c:v>424</c:v>
                </c:pt>
                <c:pt idx="4">
                  <c:v>427</c:v>
                </c:pt>
                <c:pt idx="5">
                  <c:v>420</c:v>
                </c:pt>
                <c:pt idx="6">
                  <c:v>409</c:v>
                </c:pt>
                <c:pt idx="7">
                  <c:v>406</c:v>
                </c:pt>
                <c:pt idx="8">
                  <c:v>409</c:v>
                </c:pt>
                <c:pt idx="9">
                  <c:v>394</c:v>
                </c:pt>
                <c:pt idx="10">
                  <c:v>386</c:v>
                </c:pt>
                <c:pt idx="11">
                  <c:v>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9B-4954-819D-C6B05D89C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569547503"/>
        <c:axId val="569540015"/>
      </c:barChart>
      <c:catAx>
        <c:axId val="56954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569540015"/>
        <c:crosses val="autoZero"/>
        <c:auto val="1"/>
        <c:lblAlgn val="ctr"/>
        <c:lblOffset val="100"/>
        <c:noMultiLvlLbl val="0"/>
      </c:catAx>
      <c:valAx>
        <c:axId val="569540015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569547503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2602793094517633E-2"/>
                <c:y val="3.2913792718310457E-2"/>
              </c:manualLayout>
            </c:layout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693402930811381E-3"/>
          <c:y val="0.8375771963681049"/>
          <c:w val="0.98548843021578403"/>
          <c:h val="0.1624228036318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 sz="1000" b="1"/>
              <a:t>Races allaitantes et croisées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1489132457661146E-2"/>
          <c:y val="0.10517174210635848"/>
          <c:w val="0.87810286264049009"/>
          <c:h val="0.658182476753120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Graphe8!$D$16</c:f>
              <c:strCache>
                <c:ptCount val="1"/>
                <c:pt idx="0">
                  <c:v>Mâles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Graphe8!$A$17:$A$31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Graphe8!$D$17:$D$31</c:f>
              <c:numCache>
                <c:formatCode>0%</c:formatCode>
                <c:ptCount val="15"/>
                <c:pt idx="0">
                  <c:v>0.51635825314581796</c:v>
                </c:pt>
                <c:pt idx="1">
                  <c:v>0.50500758725341421</c:v>
                </c:pt>
                <c:pt idx="2">
                  <c:v>0.51033187226048837</c:v>
                </c:pt>
                <c:pt idx="3">
                  <c:v>0.51104752821491017</c:v>
                </c:pt>
                <c:pt idx="4">
                  <c:v>0.49645046789286867</c:v>
                </c:pt>
                <c:pt idx="5">
                  <c:v>0.49555232087983181</c:v>
                </c:pt>
                <c:pt idx="6">
                  <c:v>0.50281395722785016</c:v>
                </c:pt>
                <c:pt idx="7">
                  <c:v>0.50873069173942242</c:v>
                </c:pt>
                <c:pt idx="8">
                  <c:v>0.5101706036745407</c:v>
                </c:pt>
                <c:pt idx="9">
                  <c:v>0.51549841493483617</c:v>
                </c:pt>
                <c:pt idx="10">
                  <c:v>0.50301776168304879</c:v>
                </c:pt>
                <c:pt idx="11">
                  <c:v>0.51141769743101806</c:v>
                </c:pt>
                <c:pt idx="12">
                  <c:v>0.50786308973172989</c:v>
                </c:pt>
                <c:pt idx="13">
                  <c:v>0.51050937322476808</c:v>
                </c:pt>
                <c:pt idx="14">
                  <c:v>0.50892320032083416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8-404B-B30D-6846E6F9376C}"/>
            </c:ext>
          </c:extLst>
        </c:ser>
        <c:ser>
          <c:idx val="1"/>
          <c:order val="1"/>
          <c:tx>
            <c:strRef>
              <c:f>Graphe8!$E$16</c:f>
              <c:strCache>
                <c:ptCount val="1"/>
                <c:pt idx="0">
                  <c:v>Femelles</c:v>
                </c:pt>
              </c:strCache>
            </c:strRef>
          </c:tx>
          <c:spPr>
            <a:solidFill>
              <a:srgbClr val="CC0099"/>
            </a:solidFill>
            <a:ln>
              <a:noFill/>
            </a:ln>
            <a:effectLst/>
          </c:spPr>
          <c:invertIfNegative val="0"/>
          <c:cat>
            <c:numRef>
              <c:f>Graphe8!$A$17:$A$31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Graphe8!$E$17:$E$31</c:f>
              <c:numCache>
                <c:formatCode>0%</c:formatCode>
                <c:ptCount val="15"/>
                <c:pt idx="0">
                  <c:v>0.4836417468541821</c:v>
                </c:pt>
                <c:pt idx="1">
                  <c:v>0.49499241274658573</c:v>
                </c:pt>
                <c:pt idx="2">
                  <c:v>0.48966812773951157</c:v>
                </c:pt>
                <c:pt idx="3">
                  <c:v>0.48895247178508983</c:v>
                </c:pt>
                <c:pt idx="4">
                  <c:v>0.50354953210713138</c:v>
                </c:pt>
                <c:pt idx="5">
                  <c:v>0.50444767912016819</c:v>
                </c:pt>
                <c:pt idx="6">
                  <c:v>0.49718604277214984</c:v>
                </c:pt>
                <c:pt idx="7">
                  <c:v>0.49126930826057758</c:v>
                </c:pt>
                <c:pt idx="8">
                  <c:v>0.4898293963254593</c:v>
                </c:pt>
                <c:pt idx="9">
                  <c:v>0.48450158506516378</c:v>
                </c:pt>
                <c:pt idx="10">
                  <c:v>0.49698223831695121</c:v>
                </c:pt>
                <c:pt idx="11">
                  <c:v>0.48858230256898194</c:v>
                </c:pt>
                <c:pt idx="12">
                  <c:v>0.49213691026827011</c:v>
                </c:pt>
                <c:pt idx="13">
                  <c:v>0.48949062677523197</c:v>
                </c:pt>
                <c:pt idx="14">
                  <c:v>0.49107679967916584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B8-404B-B30D-6846E6F93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885267743"/>
        <c:axId val="885256927"/>
      </c:barChart>
      <c:catAx>
        <c:axId val="885267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885256927"/>
        <c:crosses val="autoZero"/>
        <c:auto val="1"/>
        <c:lblAlgn val="ctr"/>
        <c:lblOffset val="100"/>
        <c:noMultiLvlLbl val="0"/>
      </c:catAx>
      <c:valAx>
        <c:axId val="885256927"/>
        <c:scaling>
          <c:orientation val="minMax"/>
          <c:max val="0.60000000000000009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885267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436440848594472"/>
          <c:y val="0.90006236133424466"/>
          <c:w val="0.47127096536164736"/>
          <c:h val="7.7074216468721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 sz="1000" b="1"/>
              <a:t>Races</a:t>
            </a:r>
            <a:r>
              <a:rPr lang="fr-FR" sz="1000" b="1" baseline="0"/>
              <a:t> laitières</a:t>
            </a:r>
            <a:endParaRPr lang="fr-FR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1489132457661146E-2"/>
          <c:y val="0.11431711098517226"/>
          <c:w val="0.87810286264049009"/>
          <c:h val="0.649037107874306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Graphe8!$I$16</c:f>
              <c:strCache>
                <c:ptCount val="1"/>
                <c:pt idx="0">
                  <c:v>Mâles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Graphe8!$A$17:$A$31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Graphe8!$I$17:$I$31</c:f>
              <c:numCache>
                <c:formatCode>0%</c:formatCode>
                <c:ptCount val="15"/>
                <c:pt idx="0">
                  <c:v>0.51137859695316912</c:v>
                </c:pt>
                <c:pt idx="1">
                  <c:v>0.49882988298829883</c:v>
                </c:pt>
                <c:pt idx="2">
                  <c:v>0.50397973950795949</c:v>
                </c:pt>
                <c:pt idx="3">
                  <c:v>0.5056851031027173</c:v>
                </c:pt>
                <c:pt idx="4">
                  <c:v>0.49147404319818111</c:v>
                </c:pt>
                <c:pt idx="5">
                  <c:v>0.50925568839182411</c:v>
                </c:pt>
                <c:pt idx="6">
                  <c:v>0.49260385005065854</c:v>
                </c:pt>
                <c:pt idx="7">
                  <c:v>0.48115878893487257</c:v>
                </c:pt>
                <c:pt idx="8">
                  <c:v>0.47307608458687594</c:v>
                </c:pt>
                <c:pt idx="9">
                  <c:v>0.47693770803613883</c:v>
                </c:pt>
                <c:pt idx="10">
                  <c:v>0.47007722007722008</c:v>
                </c:pt>
                <c:pt idx="11">
                  <c:v>0.45430346051464066</c:v>
                </c:pt>
                <c:pt idx="12">
                  <c:v>0.43600605143721632</c:v>
                </c:pt>
                <c:pt idx="13">
                  <c:v>0.42794486215538846</c:v>
                </c:pt>
                <c:pt idx="14">
                  <c:v>0.43304172274562586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01-410A-BC69-42E599E53FE4}"/>
            </c:ext>
          </c:extLst>
        </c:ser>
        <c:ser>
          <c:idx val="1"/>
          <c:order val="1"/>
          <c:tx>
            <c:strRef>
              <c:f>Graphe8!$J$16</c:f>
              <c:strCache>
                <c:ptCount val="1"/>
                <c:pt idx="0">
                  <c:v>Femelles</c:v>
                </c:pt>
              </c:strCache>
            </c:strRef>
          </c:tx>
          <c:spPr>
            <a:solidFill>
              <a:srgbClr val="CC0099"/>
            </a:solidFill>
            <a:ln>
              <a:noFill/>
            </a:ln>
            <a:effectLst/>
          </c:spPr>
          <c:invertIfNegative val="0"/>
          <c:cat>
            <c:numRef>
              <c:f>Graphe8!$A$17:$A$31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Graphe8!$J$17:$J$31</c:f>
              <c:numCache>
                <c:formatCode>0%</c:formatCode>
                <c:ptCount val="15"/>
                <c:pt idx="0">
                  <c:v>0.48862140304683094</c:v>
                </c:pt>
                <c:pt idx="1">
                  <c:v>0.50117011701170122</c:v>
                </c:pt>
                <c:pt idx="2">
                  <c:v>0.49602026049204051</c:v>
                </c:pt>
                <c:pt idx="3">
                  <c:v>0.4943148968972827</c:v>
                </c:pt>
                <c:pt idx="4">
                  <c:v>0.50852595680181889</c:v>
                </c:pt>
                <c:pt idx="5">
                  <c:v>0.49074431160817583</c:v>
                </c:pt>
                <c:pt idx="6">
                  <c:v>0.50739614994934146</c:v>
                </c:pt>
                <c:pt idx="7">
                  <c:v>0.51884121106512737</c:v>
                </c:pt>
                <c:pt idx="8">
                  <c:v>0.526923915413124</c:v>
                </c:pt>
                <c:pt idx="9">
                  <c:v>0.52306229196386111</c:v>
                </c:pt>
                <c:pt idx="10">
                  <c:v>0.52992277992277992</c:v>
                </c:pt>
                <c:pt idx="11">
                  <c:v>0.54569653948535934</c:v>
                </c:pt>
                <c:pt idx="12">
                  <c:v>0.56399394856278362</c:v>
                </c:pt>
                <c:pt idx="13">
                  <c:v>0.57205513784461148</c:v>
                </c:pt>
                <c:pt idx="14">
                  <c:v>0.5669582772543742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01-410A-BC69-42E599E53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885267743"/>
        <c:axId val="885256927"/>
      </c:barChart>
      <c:catAx>
        <c:axId val="885267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885256927"/>
        <c:crosses val="autoZero"/>
        <c:auto val="1"/>
        <c:lblAlgn val="ctr"/>
        <c:lblOffset val="100"/>
        <c:noMultiLvlLbl val="0"/>
      </c:catAx>
      <c:valAx>
        <c:axId val="885256927"/>
        <c:scaling>
          <c:orientation val="minMax"/>
          <c:max val="0.60000000000000009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885267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436440848594472"/>
          <c:y val="0.90006236133424466"/>
          <c:w val="0.47127096536164736"/>
          <c:h val="7.7074216468721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54053907834183E-2"/>
          <c:y val="5.1886792452830191E-2"/>
          <c:w val="0.87247687427366338"/>
          <c:h val="0.681733769127915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Graphe9!$B$6</c:f>
              <c:strCache>
                <c:ptCount val="1"/>
                <c:pt idx="0">
                  <c:v>Mâles 6 à 12 mois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Graphe9!$A$7:$A$12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Graphe9!$B$7:$B$12</c:f>
              <c:numCache>
                <c:formatCode>#,##0</c:formatCode>
                <c:ptCount val="6"/>
                <c:pt idx="0">
                  <c:v>146</c:v>
                </c:pt>
                <c:pt idx="1">
                  <c:v>147</c:v>
                </c:pt>
                <c:pt idx="2">
                  <c:v>152</c:v>
                </c:pt>
                <c:pt idx="3">
                  <c:v>89</c:v>
                </c:pt>
                <c:pt idx="4">
                  <c:v>109</c:v>
                </c:pt>
                <c:pt idx="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A-4A6C-80C9-1843088010AB}"/>
            </c:ext>
          </c:extLst>
        </c:ser>
        <c:ser>
          <c:idx val="1"/>
          <c:order val="1"/>
          <c:tx>
            <c:strRef>
              <c:f>Graphe9!$C$6</c:f>
              <c:strCache>
                <c:ptCount val="1"/>
                <c:pt idx="0">
                  <c:v>Mâles 12 à 18 mois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Graphe9!$A$7:$A$12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Graphe9!$C$7:$C$12</c:f>
              <c:numCache>
                <c:formatCode>#,##0</c:formatCode>
                <c:ptCount val="6"/>
                <c:pt idx="0">
                  <c:v>18</c:v>
                </c:pt>
                <c:pt idx="1">
                  <c:v>15</c:v>
                </c:pt>
                <c:pt idx="2">
                  <c:v>8</c:v>
                </c:pt>
                <c:pt idx="3">
                  <c:v>47</c:v>
                </c:pt>
                <c:pt idx="4">
                  <c:v>34</c:v>
                </c:pt>
                <c:pt idx="5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A-4A6C-80C9-1843088010AB}"/>
            </c:ext>
          </c:extLst>
        </c:ser>
        <c:ser>
          <c:idx val="2"/>
          <c:order val="2"/>
          <c:tx>
            <c:strRef>
              <c:f>Graphe9!$D$6</c:f>
              <c:strCache>
                <c:ptCount val="1"/>
                <c:pt idx="0">
                  <c:v>Femelles 6 à 12 mois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Graphe9!$A$7:$A$12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Graphe9!$D$7:$D$12</c:f>
              <c:numCache>
                <c:formatCode>#,##0</c:formatCode>
                <c:ptCount val="6"/>
                <c:pt idx="0">
                  <c:v>97</c:v>
                </c:pt>
                <c:pt idx="1">
                  <c:v>117</c:v>
                </c:pt>
                <c:pt idx="2">
                  <c:v>83</c:v>
                </c:pt>
                <c:pt idx="3">
                  <c:v>76</c:v>
                </c:pt>
                <c:pt idx="4">
                  <c:v>40</c:v>
                </c:pt>
                <c:pt idx="5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A-4A6C-80C9-1843088010AB}"/>
            </c:ext>
          </c:extLst>
        </c:ser>
        <c:ser>
          <c:idx val="3"/>
          <c:order val="3"/>
          <c:tx>
            <c:strRef>
              <c:f>Graphe9!$E$6</c:f>
              <c:strCache>
                <c:ptCount val="1"/>
                <c:pt idx="0">
                  <c:v>Femelles 12 à 18 mois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Graphe9!$A$7:$A$12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Graphe9!$E$7:$E$12</c:f>
              <c:numCache>
                <c:formatCode>#,##0</c:formatCode>
                <c:ptCount val="6"/>
                <c:pt idx="0">
                  <c:v>50</c:v>
                </c:pt>
                <c:pt idx="1">
                  <c:v>36</c:v>
                </c:pt>
                <c:pt idx="2">
                  <c:v>37</c:v>
                </c:pt>
                <c:pt idx="3">
                  <c:v>80</c:v>
                </c:pt>
                <c:pt idx="4">
                  <c:v>53</c:v>
                </c:pt>
                <c:pt idx="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7A-4A6C-80C9-184308801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26700160"/>
        <c:axId val="1526709728"/>
      </c:barChart>
      <c:catAx>
        <c:axId val="152670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526709728"/>
        <c:crosses val="autoZero"/>
        <c:auto val="1"/>
        <c:lblAlgn val="ctr"/>
        <c:lblOffset val="100"/>
        <c:noMultiLvlLbl val="0"/>
      </c:catAx>
      <c:valAx>
        <c:axId val="152670972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526700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334416257902787E-2"/>
          <c:y val="0.82951010173455331"/>
          <c:w val="0.96766558374209721"/>
          <c:h val="0.148553146907745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890830156713258"/>
          <c:y val="4.0416884020170407E-2"/>
          <c:w val="0.61183467457292107"/>
          <c:h val="0.75354286211093724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DB-488C-A6CF-1E17EDD7637B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ADB-488C-A6CF-1E17EDD7637B}"/>
              </c:ext>
            </c:extLst>
          </c:dPt>
          <c:dPt>
            <c:idx val="2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ADB-488C-A6CF-1E17EDD7637B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DB-488C-A6CF-1E17EDD7637B}"/>
              </c:ext>
            </c:extLst>
          </c:dPt>
          <c:dPt>
            <c:idx val="4"/>
            <c:bubble3D val="0"/>
            <c:spPr>
              <a:solidFill>
                <a:srgbClr val="CC99F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ADB-488C-A6CF-1E17EDD7637B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ADB-488C-A6CF-1E17EDD7637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ADB-488C-A6CF-1E17EDD7637B}"/>
              </c:ext>
            </c:extLst>
          </c:dPt>
          <c:dPt>
            <c:idx val="7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ADB-488C-A6CF-1E17EDD7637B}"/>
              </c:ext>
            </c:extLst>
          </c:dPt>
          <c:dPt>
            <c:idx val="8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ADB-488C-A6CF-1E17EDD7637B}"/>
              </c:ext>
            </c:extLst>
          </c:dPt>
          <c:dPt>
            <c:idx val="9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ADB-488C-A6CF-1E17EDD7637B}"/>
              </c:ext>
            </c:extLst>
          </c:dPt>
          <c:dPt>
            <c:idx val="10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ADB-488C-A6CF-1E17EDD7637B}"/>
              </c:ext>
            </c:extLst>
          </c:dPt>
          <c:dLbls>
            <c:dLbl>
              <c:idx val="0"/>
              <c:layout>
                <c:manualLayout>
                  <c:x val="-0.10309896936326415"/>
                  <c:y val="0.115936358894105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ADB-488C-A6CF-1E17EDD7637B}"/>
                </c:ext>
              </c:extLst>
            </c:dLbl>
            <c:dLbl>
              <c:idx val="1"/>
              <c:layout>
                <c:manualLayout>
                  <c:x val="-0.15240717210221658"/>
                  <c:y val="7.17701269344461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Marianne" panose="02000000000000000000" pitchFamily="50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  <c:ext xmlns:c16="http://schemas.microsoft.com/office/drawing/2014/chart" uri="{C3380CC4-5D6E-409C-BE32-E72D297353CC}">
                  <c16:uniqueId val="{00000003-1ADB-488C-A6CF-1E17EDD7637B}"/>
                </c:ext>
              </c:extLst>
            </c:dLbl>
            <c:dLbl>
              <c:idx val="2"/>
              <c:layout>
                <c:manualLayout>
                  <c:x val="-0.15240717210221649"/>
                  <c:y val="-6.07285689445314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Marianne" panose="02000000000000000000" pitchFamily="50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  <c:ext xmlns:c16="http://schemas.microsoft.com/office/drawing/2014/chart" uri="{C3380CC4-5D6E-409C-BE32-E72D297353CC}">
                  <c16:uniqueId val="{00000005-1ADB-488C-A6CF-1E17EDD7637B}"/>
                </c:ext>
              </c:extLst>
            </c:dLbl>
            <c:dLbl>
              <c:idx val="3"/>
              <c:layout>
                <c:manualLayout>
                  <c:x val="-0.11654666101934216"/>
                  <c:y val="-0.1435402538688924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ADB-488C-A6CF-1E17EDD7637B}"/>
                </c:ext>
              </c:extLst>
            </c:dLbl>
            <c:dLbl>
              <c:idx val="5"/>
              <c:layout>
                <c:manualLayout>
                  <c:x val="6.2755894395030348E-2"/>
                  <c:y val="1.104177534341853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52844839757165"/>
                      <c:h val="0.1994348808902799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1ADB-488C-A6CF-1E17EDD7637B}"/>
                </c:ext>
              </c:extLst>
            </c:dLbl>
            <c:dLbl>
              <c:idx val="9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69610334603981"/>
                      <c:h val="0.1994348808902799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1ADB-488C-A6CF-1E17EDD7637B}"/>
                </c:ext>
              </c:extLst>
            </c:dLbl>
            <c:dLbl>
              <c:idx val="10"/>
              <c:layout>
                <c:manualLayout>
                  <c:x val="0.1658548637582945"/>
                  <c:y val="0.1766649278386367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1ADB-488C-A6CF-1E17EDD763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Graphe10!$A$7:$A$17</c:f>
              <c:strCache>
                <c:ptCount val="11"/>
                <c:pt idx="0">
                  <c:v>Eure</c:v>
                </c:pt>
                <c:pt idx="1">
                  <c:v>Orne</c:v>
                </c:pt>
                <c:pt idx="2">
                  <c:v>Nord</c:v>
                </c:pt>
                <c:pt idx="3">
                  <c:v>Loire</c:v>
                </c:pt>
                <c:pt idx="4">
                  <c:v>Yonne</c:v>
                </c:pt>
                <c:pt idx="5">
                  <c:v>Ille-et-Vilaine</c:v>
                </c:pt>
                <c:pt idx="7">
                  <c:v>Oise</c:v>
                </c:pt>
                <c:pt idx="8">
                  <c:v>Allier</c:v>
                </c:pt>
                <c:pt idx="9">
                  <c:v>Calvados</c:v>
                </c:pt>
                <c:pt idx="10">
                  <c:v>Autres</c:v>
                </c:pt>
              </c:strCache>
            </c:strRef>
          </c:cat>
          <c:val>
            <c:numRef>
              <c:f>Graphe10!$B$7:$B$17</c:f>
              <c:numCache>
                <c:formatCode>General</c:formatCode>
                <c:ptCount val="11"/>
                <c:pt idx="0">
                  <c:v>526</c:v>
                </c:pt>
                <c:pt idx="1">
                  <c:v>396</c:v>
                </c:pt>
                <c:pt idx="2">
                  <c:v>369</c:v>
                </c:pt>
                <c:pt idx="3">
                  <c:v>356</c:v>
                </c:pt>
                <c:pt idx="4">
                  <c:v>296</c:v>
                </c:pt>
                <c:pt idx="5">
                  <c:v>261</c:v>
                </c:pt>
                <c:pt idx="7">
                  <c:v>243</c:v>
                </c:pt>
                <c:pt idx="8">
                  <c:v>208</c:v>
                </c:pt>
                <c:pt idx="9">
                  <c:v>205</c:v>
                </c:pt>
                <c:pt idx="10">
                  <c:v>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ADB-488C-A6CF-1E17EDD76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871049751068112"/>
          <c:y val="0.16747204941923696"/>
          <c:w val="0.61154761484410858"/>
          <c:h val="0.75345369121677475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144-474E-BB93-C3197C2D54B3}"/>
              </c:ext>
            </c:extLst>
          </c:dPt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144-474E-BB93-C3197C2D54B3}"/>
              </c:ext>
            </c:extLst>
          </c:dPt>
          <c:dPt>
            <c:idx val="2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144-474E-BB93-C3197C2D54B3}"/>
              </c:ext>
            </c:extLst>
          </c:dPt>
          <c:dPt>
            <c:idx val="3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144-474E-BB93-C3197C2D54B3}"/>
              </c:ext>
            </c:extLst>
          </c:dPt>
          <c:dPt>
            <c:idx val="4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144-474E-BB93-C3197C2D54B3}"/>
              </c:ext>
            </c:extLst>
          </c:dPt>
          <c:dPt>
            <c:idx val="5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144-474E-BB93-C3197C2D54B3}"/>
              </c:ext>
            </c:extLst>
          </c:dPt>
          <c:dLbls>
            <c:dLbl>
              <c:idx val="0"/>
              <c:layout>
                <c:manualLayout>
                  <c:x val="-0.23318367995480394"/>
                  <c:y val="0.193370165745856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Marianne" panose="02000000000000000000" pitchFamily="50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3305038663888983"/>
                      <c:h val="0.1995823726454082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144-474E-BB93-C3197C2D54B3}"/>
                </c:ext>
              </c:extLst>
            </c:dLbl>
            <c:dLbl>
              <c:idx val="1"/>
              <c:layout>
                <c:manualLayout>
                  <c:x val="-0.20949789908548436"/>
                  <c:y val="-0.1491712707182321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082341725221567"/>
                      <c:h val="0.1995823726454082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4144-474E-BB93-C3197C2D54B3}"/>
                </c:ext>
              </c:extLst>
            </c:dLbl>
            <c:dLbl>
              <c:idx val="2"/>
              <c:layout>
                <c:manualLayout>
                  <c:x val="0.18834080717488788"/>
                  <c:y val="-6.62983425414364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Marianne" panose="02000000000000000000" pitchFamily="50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  <c:ext xmlns:c16="http://schemas.microsoft.com/office/drawing/2014/chart" uri="{C3380CC4-5D6E-409C-BE32-E72D297353CC}">
                  <c16:uniqueId val="{00000005-4144-474E-BB93-C3197C2D54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Graphe10!$A$28:$A$33</c:f>
              <c:strCache>
                <c:ptCount val="6"/>
                <c:pt idx="0">
                  <c:v>Ardennes</c:v>
                </c:pt>
                <c:pt idx="1">
                  <c:v>Pas-de-Calais</c:v>
                </c:pt>
                <c:pt idx="2">
                  <c:v>Aisne</c:v>
                </c:pt>
                <c:pt idx="3">
                  <c:v>Nord</c:v>
                </c:pt>
                <c:pt idx="4">
                  <c:v>Aube</c:v>
                </c:pt>
                <c:pt idx="5">
                  <c:v>Autres</c:v>
                </c:pt>
              </c:strCache>
            </c:strRef>
          </c:cat>
          <c:val>
            <c:numRef>
              <c:f>Graphe10!$B$28:$B$33</c:f>
              <c:numCache>
                <c:formatCode>General</c:formatCode>
                <c:ptCount val="6"/>
                <c:pt idx="0">
                  <c:v>909</c:v>
                </c:pt>
                <c:pt idx="1">
                  <c:v>889</c:v>
                </c:pt>
                <c:pt idx="2">
                  <c:v>810</c:v>
                </c:pt>
                <c:pt idx="3">
                  <c:v>184</c:v>
                </c:pt>
                <c:pt idx="4">
                  <c:v>144</c:v>
                </c:pt>
                <c:pt idx="5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44-474E-BB93-C3197C2D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26</xdr:row>
      <xdr:rowOff>152400</xdr:rowOff>
    </xdr:from>
    <xdr:to>
      <xdr:col>7</xdr:col>
      <xdr:colOff>419100</xdr:colOff>
      <xdr:row>43</xdr:row>
      <xdr:rowOff>142875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476250</xdr:colOff>
      <xdr:row>26</xdr:row>
      <xdr:rowOff>152400</xdr:rowOff>
    </xdr:from>
    <xdr:to>
      <xdr:col>14</xdr:col>
      <xdr:colOff>123825</xdr:colOff>
      <xdr:row>43</xdr:row>
      <xdr:rowOff>142875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266699</xdr:colOff>
      <xdr:row>5</xdr:row>
      <xdr:rowOff>4762</xdr:rowOff>
    </xdr:from>
    <xdr:to>
      <xdr:col>12</xdr:col>
      <xdr:colOff>24114</xdr:colOff>
      <xdr:row>23</xdr:row>
      <xdr:rowOff>27091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323850</xdr:colOff>
      <xdr:row>2</xdr:row>
      <xdr:rowOff>114300</xdr:rowOff>
    </xdr:from>
    <xdr:to>
      <xdr:col>24</xdr:col>
      <xdr:colOff>323850</xdr:colOff>
      <xdr:row>19</xdr:row>
      <xdr:rowOff>104775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323850</xdr:colOff>
      <xdr:row>26</xdr:row>
      <xdr:rowOff>47625</xdr:rowOff>
    </xdr:from>
    <xdr:to>
      <xdr:col>24</xdr:col>
      <xdr:colOff>323850</xdr:colOff>
      <xdr:row>43</xdr:row>
      <xdr:rowOff>38100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495300</xdr:colOff>
      <xdr:row>2</xdr:row>
      <xdr:rowOff>104775</xdr:rowOff>
    </xdr:from>
    <xdr:to>
      <xdr:col>30</xdr:col>
      <xdr:colOff>495300</xdr:colOff>
      <xdr:row>19</xdr:row>
      <xdr:rowOff>95250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485775</xdr:colOff>
      <xdr:row>26</xdr:row>
      <xdr:rowOff>38100</xdr:rowOff>
    </xdr:from>
    <xdr:to>
      <xdr:col>30</xdr:col>
      <xdr:colOff>485775</xdr:colOff>
      <xdr:row>43</xdr:row>
      <xdr:rowOff>28575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639308</xdr:colOff>
      <xdr:row>49</xdr:row>
      <xdr:rowOff>104094</xdr:rowOff>
    </xdr:from>
    <xdr:to>
      <xdr:col>12</xdr:col>
      <xdr:colOff>644071</xdr:colOff>
      <xdr:row>61</xdr:row>
      <xdr:rowOff>143782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1162050</xdr:colOff>
      <xdr:row>14</xdr:row>
      <xdr:rowOff>19049</xdr:rowOff>
    </xdr:from>
    <xdr:to>
      <xdr:col>4</xdr:col>
      <xdr:colOff>520000</xdr:colOff>
      <xdr:row>36</xdr:row>
      <xdr:rowOff>126549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12700</xdr:colOff>
      <xdr:row>14</xdr:row>
      <xdr:rowOff>25400</xdr:rowOff>
    </xdr:from>
    <xdr:to>
      <xdr:col>9</xdr:col>
      <xdr:colOff>75500</xdr:colOff>
      <xdr:row>36</xdr:row>
      <xdr:rowOff>130175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519221</xdr:colOff>
      <xdr:row>2</xdr:row>
      <xdr:rowOff>155407</xdr:rowOff>
    </xdr:from>
    <xdr:to>
      <xdr:col>15</xdr:col>
      <xdr:colOff>519219</xdr:colOff>
      <xdr:row>20</xdr:row>
      <xdr:rowOff>36572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486126</xdr:colOff>
      <xdr:row>21</xdr:row>
      <xdr:rowOff>28441</xdr:rowOff>
    </xdr:from>
    <xdr:to>
      <xdr:col>15</xdr:col>
      <xdr:colOff>486124</xdr:colOff>
      <xdr:row>38</xdr:row>
      <xdr:rowOff>72891</xdr:rowOff>
    </xdr:to>
    <xdr:graphicFrame macro="">
      <xdr:nvGraphicFramePr>
        <xdr:cNvPr id="8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431800</xdr:colOff>
      <xdr:row>33</xdr:row>
      <xdr:rowOff>6350</xdr:rowOff>
    </xdr:from>
    <xdr:to>
      <xdr:col>6</xdr:col>
      <xdr:colOff>203200</xdr:colOff>
      <xdr:row>50</xdr:row>
      <xdr:rowOff>50800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458164</xdr:colOff>
      <xdr:row>33</xdr:row>
      <xdr:rowOff>32152</xdr:rowOff>
    </xdr:from>
    <xdr:to>
      <xdr:col>12</xdr:col>
      <xdr:colOff>229564</xdr:colOff>
      <xdr:row>50</xdr:row>
      <xdr:rowOff>76602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505113</xdr:colOff>
      <xdr:row>2</xdr:row>
      <xdr:rowOff>101023</xdr:rowOff>
    </xdr:from>
    <xdr:to>
      <xdr:col>11</xdr:col>
      <xdr:colOff>505113</xdr:colOff>
      <xdr:row>18</xdr:row>
      <xdr:rowOff>98281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6</xdr:col>
      <xdr:colOff>547200</xdr:colOff>
      <xdr:row>18</xdr:row>
      <xdr:rowOff>77900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23</xdr:row>
      <xdr:rowOff>0</xdr:rowOff>
    </xdr:from>
    <xdr:to>
      <xdr:col>6</xdr:col>
      <xdr:colOff>546100</xdr:colOff>
      <xdr:row>37</xdr:row>
      <xdr:rowOff>76200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6"/>
  <sheetViews>
    <sheetView topLeftCell="A25" zoomScale="65" workbookViewId="0">
      <selection activeCell="E52" sqref="E52"/>
    </sheetView>
  </sheetViews>
  <sheetFormatPr baseColWidth="10" defaultColWidth="11.453125" defaultRowHeight="12.5" x14ac:dyDescent="0.25"/>
  <cols>
    <col min="1" max="1" width="13.81640625" style="1" customWidth="1"/>
    <col min="2" max="20" width="10" style="1" customWidth="1"/>
    <col min="21" max="16384" width="11.453125" style="1"/>
  </cols>
  <sheetData>
    <row r="1" spans="1:8" ht="13" x14ac:dyDescent="0.3">
      <c r="A1" s="1" t="s">
        <v>77</v>
      </c>
      <c r="B1" s="2" t="s">
        <v>78</v>
      </c>
    </row>
    <row r="2" spans="1:8" x14ac:dyDescent="0.25">
      <c r="A2" s="1" t="s">
        <v>76</v>
      </c>
      <c r="B2" s="1" t="s">
        <v>0</v>
      </c>
    </row>
    <row r="5" spans="1:8" x14ac:dyDescent="0.25">
      <c r="B5" s="30" t="s">
        <v>38</v>
      </c>
      <c r="C5" s="30"/>
      <c r="D5" s="30"/>
      <c r="E5" s="30"/>
      <c r="F5" s="30" t="s">
        <v>3</v>
      </c>
      <c r="G5" s="30"/>
      <c r="H5" s="30"/>
    </row>
    <row r="6" spans="1:8" x14ac:dyDescent="0.25">
      <c r="B6" s="3" t="s">
        <v>73</v>
      </c>
      <c r="C6" s="3" t="s">
        <v>45</v>
      </c>
      <c r="D6" s="3" t="s">
        <v>74</v>
      </c>
      <c r="E6" s="3" t="s">
        <v>5</v>
      </c>
      <c r="F6" s="20" t="s">
        <v>73</v>
      </c>
      <c r="G6" s="20" t="s">
        <v>45</v>
      </c>
      <c r="H6" s="20" t="s">
        <v>74</v>
      </c>
    </row>
    <row r="7" spans="1:8" x14ac:dyDescent="0.25">
      <c r="A7" s="1">
        <v>2010</v>
      </c>
      <c r="B7" s="5">
        <v>6018</v>
      </c>
      <c r="C7" s="5">
        <v>6725</v>
      </c>
      <c r="D7" s="5">
        <v>656</v>
      </c>
      <c r="E7" s="5">
        <f>SUM(B7:D7)</f>
        <v>13399</v>
      </c>
      <c r="F7" s="4">
        <f>B7/SUM($B7:$D7)*100</f>
        <v>44.913799537278905</v>
      </c>
      <c r="G7" s="4">
        <f t="shared" ref="G7:H7" si="0">C7/SUM($B7:$D7)*100</f>
        <v>50.190312709903729</v>
      </c>
      <c r="H7" s="4">
        <f t="shared" si="0"/>
        <v>4.8958877528173748</v>
      </c>
    </row>
    <row r="8" spans="1:8" x14ac:dyDescent="0.25">
      <c r="A8" s="1">
        <v>2011</v>
      </c>
      <c r="B8" s="5">
        <v>5906</v>
      </c>
      <c r="C8" s="5">
        <v>6629</v>
      </c>
      <c r="D8" s="5">
        <v>640</v>
      </c>
      <c r="E8" s="5">
        <f t="shared" ref="E8:E23" si="1">SUM(B8:D8)</f>
        <v>13175</v>
      </c>
      <c r="F8" s="4">
        <f t="shared" ref="F8:F23" si="2">B8/SUM($B8:$D8)*100</f>
        <v>44.827324478178369</v>
      </c>
      <c r="G8" s="4">
        <f t="shared" ref="G8:G23" si="3">C8/SUM($B8:$D8)*100</f>
        <v>50.314990512333971</v>
      </c>
      <c r="H8" s="4">
        <f t="shared" ref="H8:H23" si="4">D8/SUM($B8:$D8)*100</f>
        <v>4.8576850094876658</v>
      </c>
    </row>
    <row r="9" spans="1:8" x14ac:dyDescent="0.25">
      <c r="A9" s="1">
        <v>2012</v>
      </c>
      <c r="B9" s="5">
        <v>5716</v>
      </c>
      <c r="C9" s="5">
        <v>6542</v>
      </c>
      <c r="D9" s="5">
        <v>633</v>
      </c>
      <c r="E9" s="5">
        <f t="shared" si="1"/>
        <v>12891</v>
      </c>
      <c r="F9" s="4">
        <f t="shared" si="2"/>
        <v>44.341013109921654</v>
      </c>
      <c r="G9" s="4">
        <f t="shared" si="3"/>
        <v>50.748584283608722</v>
      </c>
      <c r="H9" s="4">
        <f t="shared" si="4"/>
        <v>4.9104026064696296</v>
      </c>
    </row>
    <row r="10" spans="1:8" x14ac:dyDescent="0.25">
      <c r="A10" s="1">
        <v>2013</v>
      </c>
      <c r="B10" s="5">
        <v>5587</v>
      </c>
      <c r="C10" s="5">
        <v>6513</v>
      </c>
      <c r="D10" s="5">
        <v>621</v>
      </c>
      <c r="E10" s="5">
        <f t="shared" si="1"/>
        <v>12721</v>
      </c>
      <c r="F10" s="4">
        <f t="shared" si="2"/>
        <v>43.919503183711974</v>
      </c>
      <c r="G10" s="4">
        <f t="shared" si="3"/>
        <v>51.198805125383231</v>
      </c>
      <c r="H10" s="4">
        <f t="shared" si="4"/>
        <v>4.8816916909048036</v>
      </c>
    </row>
    <row r="11" spans="1:8" x14ac:dyDescent="0.25">
      <c r="A11" s="1">
        <v>2014</v>
      </c>
      <c r="B11" s="5">
        <v>5561</v>
      </c>
      <c r="C11" s="5">
        <v>6402</v>
      </c>
      <c r="D11" s="5">
        <v>680</v>
      </c>
      <c r="E11" s="5">
        <f t="shared" si="1"/>
        <v>12643</v>
      </c>
      <c r="F11" s="4">
        <f t="shared" si="2"/>
        <v>43.98481373091829</v>
      </c>
      <c r="G11" s="4">
        <f t="shared" si="3"/>
        <v>50.636715969311084</v>
      </c>
      <c r="H11" s="4">
        <f t="shared" si="4"/>
        <v>5.3784702997706244</v>
      </c>
    </row>
    <row r="12" spans="1:8" x14ac:dyDescent="0.25">
      <c r="A12" s="1">
        <v>2015</v>
      </c>
      <c r="B12" s="5">
        <v>5437</v>
      </c>
      <c r="C12" s="5">
        <v>6290</v>
      </c>
      <c r="D12" s="5">
        <v>667</v>
      </c>
      <c r="E12" s="5">
        <f t="shared" si="1"/>
        <v>12394</v>
      </c>
      <c r="F12" s="4">
        <f t="shared" si="2"/>
        <v>43.868000645473614</v>
      </c>
      <c r="G12" s="4">
        <f t="shared" si="3"/>
        <v>50.750363078909146</v>
      </c>
      <c r="H12" s="4">
        <f t="shared" si="4"/>
        <v>5.3816362756172342</v>
      </c>
    </row>
    <row r="13" spans="1:8" x14ac:dyDescent="0.25">
      <c r="A13" s="1">
        <v>2016</v>
      </c>
      <c r="B13" s="5">
        <v>5367</v>
      </c>
      <c r="C13" s="5">
        <v>6303</v>
      </c>
      <c r="D13" s="5">
        <v>733</v>
      </c>
      <c r="E13" s="5">
        <f t="shared" si="1"/>
        <v>12403</v>
      </c>
      <c r="F13" s="4">
        <f t="shared" si="2"/>
        <v>43.271789083286301</v>
      </c>
      <c r="G13" s="4">
        <f t="shared" si="3"/>
        <v>50.818350399096992</v>
      </c>
      <c r="H13" s="4">
        <f t="shared" si="4"/>
        <v>5.9098605176167061</v>
      </c>
    </row>
    <row r="14" spans="1:8" x14ac:dyDescent="0.25">
      <c r="A14" s="1">
        <v>2017</v>
      </c>
      <c r="B14" s="5">
        <v>5159</v>
      </c>
      <c r="C14" s="5">
        <v>6163</v>
      </c>
      <c r="D14" s="5">
        <v>804</v>
      </c>
      <c r="E14" s="5">
        <f t="shared" si="1"/>
        <v>12126</v>
      </c>
      <c r="F14" s="4">
        <f t="shared" si="2"/>
        <v>42.544944746825003</v>
      </c>
      <c r="G14" s="4">
        <f t="shared" si="3"/>
        <v>50.824674253669798</v>
      </c>
      <c r="H14" s="4">
        <f t="shared" si="4"/>
        <v>6.6303809995051948</v>
      </c>
    </row>
    <row r="15" spans="1:8" x14ac:dyDescent="0.25">
      <c r="A15" s="1">
        <v>2018</v>
      </c>
      <c r="B15" s="5">
        <v>4992</v>
      </c>
      <c r="C15" s="5">
        <v>6100</v>
      </c>
      <c r="D15" s="5">
        <v>821</v>
      </c>
      <c r="E15" s="5">
        <f t="shared" si="1"/>
        <v>11913</v>
      </c>
      <c r="F15" s="4">
        <f t="shared" si="2"/>
        <v>41.90380256862251</v>
      </c>
      <c r="G15" s="4">
        <f t="shared" si="3"/>
        <v>51.204566440023505</v>
      </c>
      <c r="H15" s="4">
        <f t="shared" si="4"/>
        <v>6.8916309913539839</v>
      </c>
    </row>
    <row r="16" spans="1:8" x14ac:dyDescent="0.25">
      <c r="A16" s="1">
        <v>2019</v>
      </c>
      <c r="B16" s="5">
        <v>4703</v>
      </c>
      <c r="C16" s="5">
        <v>6008</v>
      </c>
      <c r="D16" s="5">
        <v>891</v>
      </c>
      <c r="E16" s="5">
        <f t="shared" si="1"/>
        <v>11602</v>
      </c>
      <c r="F16" s="4">
        <f t="shared" si="2"/>
        <v>40.536114463023615</v>
      </c>
      <c r="G16" s="4">
        <f t="shared" si="3"/>
        <v>51.78417514221686</v>
      </c>
      <c r="H16" s="4">
        <f t="shared" si="4"/>
        <v>7.6797103947595247</v>
      </c>
    </row>
    <row r="17" spans="1:8" x14ac:dyDescent="0.25">
      <c r="A17" s="1">
        <v>2020</v>
      </c>
      <c r="B17" s="5">
        <v>4386</v>
      </c>
      <c r="C17" s="5">
        <v>5796</v>
      </c>
      <c r="D17" s="5">
        <v>930</v>
      </c>
      <c r="E17" s="5">
        <f t="shared" si="1"/>
        <v>11112</v>
      </c>
      <c r="F17" s="4">
        <f t="shared" si="2"/>
        <v>39.470842332613394</v>
      </c>
      <c r="G17" s="4">
        <f t="shared" si="3"/>
        <v>52.159827213822894</v>
      </c>
      <c r="H17" s="4">
        <f t="shared" si="4"/>
        <v>8.3693304535637161</v>
      </c>
    </row>
    <row r="18" spans="1:8" x14ac:dyDescent="0.25">
      <c r="A18" s="1">
        <v>2021</v>
      </c>
      <c r="B18" s="5">
        <v>4194</v>
      </c>
      <c r="C18" s="5">
        <v>5568</v>
      </c>
      <c r="D18" s="5">
        <v>927</v>
      </c>
      <c r="E18" s="5">
        <f t="shared" si="1"/>
        <v>10689</v>
      </c>
      <c r="F18" s="4">
        <f t="shared" si="2"/>
        <v>39.236598372158291</v>
      </c>
      <c r="G18" s="4">
        <f t="shared" si="3"/>
        <v>52.090934605669382</v>
      </c>
      <c r="H18" s="4">
        <f t="shared" si="4"/>
        <v>8.6724670221723272</v>
      </c>
    </row>
    <row r="19" spans="1:8" x14ac:dyDescent="0.25">
      <c r="A19" s="1">
        <v>2022</v>
      </c>
      <c r="B19" s="5">
        <v>4172</v>
      </c>
      <c r="C19" s="5">
        <v>5268</v>
      </c>
      <c r="D19" s="5">
        <v>993</v>
      </c>
      <c r="E19" s="5">
        <f t="shared" si="1"/>
        <v>10433</v>
      </c>
      <c r="F19" s="4">
        <f t="shared" si="2"/>
        <v>39.988498035080994</v>
      </c>
      <c r="G19" s="4">
        <f t="shared" si="3"/>
        <v>50.49362599444072</v>
      </c>
      <c r="H19" s="4">
        <f t="shared" si="4"/>
        <v>9.5178759704782898</v>
      </c>
    </row>
    <row r="20" spans="1:8" x14ac:dyDescent="0.25">
      <c r="A20" s="1">
        <v>2023</v>
      </c>
      <c r="B20" s="5">
        <v>4055</v>
      </c>
      <c r="C20" s="5">
        <v>4898</v>
      </c>
      <c r="D20" s="5">
        <v>971</v>
      </c>
      <c r="E20" s="5">
        <f t="shared" si="1"/>
        <v>9924</v>
      </c>
      <c r="F20" s="4">
        <f t="shared" si="2"/>
        <v>40.860540104796456</v>
      </c>
      <c r="G20" s="4">
        <f t="shared" si="3"/>
        <v>49.355098750503828</v>
      </c>
      <c r="H20" s="4">
        <f t="shared" si="4"/>
        <v>9.7843611446997176</v>
      </c>
    </row>
    <row r="21" spans="1:8" x14ac:dyDescent="0.25">
      <c r="A21" s="1">
        <v>2024</v>
      </c>
      <c r="B21" s="5">
        <v>3833</v>
      </c>
      <c r="C21" s="5">
        <v>4726</v>
      </c>
      <c r="D21" s="5">
        <v>1013</v>
      </c>
      <c r="E21" s="5">
        <f t="shared" si="1"/>
        <v>9572</v>
      </c>
      <c r="F21" s="4">
        <f t="shared" si="2"/>
        <v>40.043877977434185</v>
      </c>
      <c r="G21" s="4">
        <f t="shared" si="3"/>
        <v>49.373171750940244</v>
      </c>
      <c r="H21" s="4">
        <f t="shared" si="4"/>
        <v>10.582950271625574</v>
      </c>
    </row>
    <row r="22" spans="1:8" x14ac:dyDescent="0.25">
      <c r="A22" s="1">
        <v>2025</v>
      </c>
      <c r="B22" s="5">
        <v>3599</v>
      </c>
      <c r="C22" s="5">
        <v>4579</v>
      </c>
      <c r="D22" s="5">
        <v>1002</v>
      </c>
      <c r="E22" s="5">
        <f t="shared" si="1"/>
        <v>9180</v>
      </c>
      <c r="F22" s="4">
        <f t="shared" si="2"/>
        <v>39.204793028322435</v>
      </c>
      <c r="G22" s="4">
        <f t="shared" si="3"/>
        <v>49.880174291938999</v>
      </c>
      <c r="H22" s="4">
        <f t="shared" si="4"/>
        <v>10.915032679738562</v>
      </c>
    </row>
    <row r="23" spans="1:8" x14ac:dyDescent="0.25">
      <c r="A23" s="1">
        <v>2026</v>
      </c>
      <c r="B23" s="5">
        <v>3412</v>
      </c>
      <c r="C23" s="5">
        <v>4488</v>
      </c>
      <c r="D23" s="5">
        <v>990</v>
      </c>
      <c r="E23" s="5">
        <f t="shared" si="1"/>
        <v>8890</v>
      </c>
      <c r="F23" s="4">
        <f t="shared" si="2"/>
        <v>38.380202474690662</v>
      </c>
      <c r="G23" s="4">
        <f t="shared" si="3"/>
        <v>50.483689538807653</v>
      </c>
      <c r="H23" s="4">
        <f t="shared" si="4"/>
        <v>11.136107986501688</v>
      </c>
    </row>
    <row r="25" spans="1:8" x14ac:dyDescent="0.25">
      <c r="A25" s="1" t="s">
        <v>4</v>
      </c>
      <c r="B25" s="7">
        <f>(B23-B7)/B7</f>
        <v>-0.43303423064140911</v>
      </c>
      <c r="C25" s="7">
        <f t="shared" ref="C25:E25" si="5">(C23-C7)/C7</f>
        <v>-0.33263940520446095</v>
      </c>
      <c r="D25" s="7">
        <f t="shared" si="5"/>
        <v>0.50914634146341464</v>
      </c>
      <c r="E25" s="7">
        <f t="shared" si="5"/>
        <v>-0.33651765057093813</v>
      </c>
    </row>
    <row r="26" spans="1:8" x14ac:dyDescent="0.25">
      <c r="A26" s="1" t="s">
        <v>6</v>
      </c>
      <c r="B26" s="6">
        <f>((B23/B7)^(1/($A$23-$A$7)))-1</f>
        <v>-3.4844472066212995E-2</v>
      </c>
      <c r="C26" s="6">
        <f t="shared" ref="C26:D26" si="6">((C23/C7)^(1/($A$23-$A$7)))-1</f>
        <v>-2.4959770031354411E-2</v>
      </c>
      <c r="D26" s="6">
        <f t="shared" si="6"/>
        <v>2.6055162205869786E-2</v>
      </c>
      <c r="E26" s="6">
        <f>((E23/E7)^(1/($A$23-$A$7)))-1</f>
        <v>-2.5314880238820558E-2</v>
      </c>
    </row>
  </sheetData>
  <mergeCells count="2">
    <mergeCell ref="F5:H5"/>
    <mergeCell ref="B5:E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23"/>
  <sheetViews>
    <sheetView zoomScale="79" workbookViewId="0">
      <selection activeCell="P17" sqref="P17"/>
    </sheetView>
  </sheetViews>
  <sheetFormatPr baseColWidth="10" defaultColWidth="11.453125" defaultRowHeight="12.5" x14ac:dyDescent="0.25"/>
  <cols>
    <col min="1" max="16384" width="11.453125" style="1"/>
  </cols>
  <sheetData>
    <row r="1" spans="1:4" ht="13" x14ac:dyDescent="0.3">
      <c r="A1" s="21" t="s">
        <v>75</v>
      </c>
      <c r="B1" s="2" t="s">
        <v>19</v>
      </c>
    </row>
    <row r="2" spans="1:4" x14ac:dyDescent="0.25">
      <c r="A2" s="1" t="s">
        <v>76</v>
      </c>
      <c r="B2" s="1" t="s">
        <v>0</v>
      </c>
    </row>
    <row r="5" spans="1:4" x14ac:dyDescent="0.25">
      <c r="B5" s="30" t="s">
        <v>20</v>
      </c>
      <c r="C5" s="30"/>
      <c r="D5" s="30"/>
    </row>
    <row r="6" spans="1:4" x14ac:dyDescent="0.25">
      <c r="B6" s="20" t="s">
        <v>73</v>
      </c>
      <c r="C6" s="20" t="s">
        <v>45</v>
      </c>
      <c r="D6" s="20" t="s">
        <v>74</v>
      </c>
    </row>
    <row r="7" spans="1:4" x14ac:dyDescent="0.25">
      <c r="A7" s="1">
        <v>2010</v>
      </c>
      <c r="B7" s="14">
        <v>0.16</v>
      </c>
      <c r="C7" s="14">
        <v>0.15</v>
      </c>
      <c r="D7" s="14">
        <v>0.18</v>
      </c>
    </row>
    <row r="8" spans="1:4" x14ac:dyDescent="0.25">
      <c r="A8" s="1">
        <v>2011</v>
      </c>
      <c r="B8" s="14">
        <v>0.16</v>
      </c>
      <c r="C8" s="14">
        <v>0.14000000000000001</v>
      </c>
      <c r="D8" s="14">
        <v>0.18</v>
      </c>
    </row>
    <row r="9" spans="1:4" x14ac:dyDescent="0.25">
      <c r="A9" s="1">
        <v>2012</v>
      </c>
      <c r="B9" s="14">
        <v>0.15</v>
      </c>
      <c r="C9" s="14">
        <v>0.15</v>
      </c>
      <c r="D9" s="14">
        <v>0.18</v>
      </c>
    </row>
    <row r="10" spans="1:4" x14ac:dyDescent="0.25">
      <c r="A10" s="1">
        <v>2013</v>
      </c>
      <c r="B10" s="14">
        <v>0.15</v>
      </c>
      <c r="C10" s="14">
        <v>0.15</v>
      </c>
      <c r="D10" s="14">
        <v>0.18</v>
      </c>
    </row>
    <row r="11" spans="1:4" x14ac:dyDescent="0.25">
      <c r="A11" s="1">
        <v>2014</v>
      </c>
      <c r="B11" s="14">
        <v>0.15</v>
      </c>
      <c r="C11" s="14">
        <v>0.16</v>
      </c>
      <c r="D11" s="14">
        <v>0.17</v>
      </c>
    </row>
    <row r="12" spans="1:4" x14ac:dyDescent="0.25">
      <c r="A12" s="1">
        <v>2015</v>
      </c>
      <c r="B12" s="14">
        <v>0.15</v>
      </c>
      <c r="C12" s="14">
        <v>0.16</v>
      </c>
      <c r="D12" s="14">
        <v>0.17</v>
      </c>
    </row>
    <row r="13" spans="1:4" x14ac:dyDescent="0.25">
      <c r="A13" s="1">
        <v>2016</v>
      </c>
      <c r="B13" s="14">
        <v>0.14000000000000001</v>
      </c>
      <c r="C13" s="14">
        <v>0.17</v>
      </c>
      <c r="D13" s="14">
        <v>0.17</v>
      </c>
    </row>
    <row r="14" spans="1:4" x14ac:dyDescent="0.25">
      <c r="A14" s="1">
        <v>2017</v>
      </c>
      <c r="B14" s="14">
        <v>0.13</v>
      </c>
      <c r="C14" s="14">
        <v>0.19</v>
      </c>
      <c r="D14" s="14">
        <v>0.17</v>
      </c>
    </row>
    <row r="15" spans="1:4" x14ac:dyDescent="0.25">
      <c r="A15" s="1">
        <v>2018</v>
      </c>
      <c r="B15" s="14">
        <v>0.13</v>
      </c>
      <c r="C15" s="14">
        <v>0.2</v>
      </c>
      <c r="D15" s="14">
        <v>0.17</v>
      </c>
    </row>
    <row r="16" spans="1:4" x14ac:dyDescent="0.25">
      <c r="A16" s="1">
        <v>2019</v>
      </c>
      <c r="B16" s="14">
        <v>0.13</v>
      </c>
      <c r="C16" s="14">
        <v>0.22</v>
      </c>
      <c r="D16" s="14">
        <v>0.17</v>
      </c>
    </row>
    <row r="17" spans="1:4" x14ac:dyDescent="0.25">
      <c r="A17" s="1">
        <v>2020</v>
      </c>
      <c r="B17" s="14">
        <v>0.12</v>
      </c>
      <c r="C17" s="14">
        <v>0.23</v>
      </c>
      <c r="D17" s="14">
        <v>0.17</v>
      </c>
    </row>
    <row r="18" spans="1:4" x14ac:dyDescent="0.25">
      <c r="A18" s="1">
        <v>2021</v>
      </c>
      <c r="B18" s="14">
        <v>0.12</v>
      </c>
      <c r="C18" s="14">
        <v>0.23</v>
      </c>
      <c r="D18" s="14">
        <v>0.16</v>
      </c>
    </row>
    <row r="19" spans="1:4" x14ac:dyDescent="0.25">
      <c r="A19" s="1">
        <v>2022</v>
      </c>
      <c r="B19" s="14">
        <v>0.12</v>
      </c>
      <c r="C19" s="14">
        <v>0.24</v>
      </c>
      <c r="D19" s="14">
        <v>0.16</v>
      </c>
    </row>
    <row r="20" spans="1:4" x14ac:dyDescent="0.25">
      <c r="A20" s="1">
        <v>2023</v>
      </c>
      <c r="B20" s="14">
        <v>0.12</v>
      </c>
      <c r="C20" s="14">
        <v>0.23</v>
      </c>
      <c r="D20" s="14">
        <v>0.15</v>
      </c>
    </row>
    <row r="21" spans="1:4" x14ac:dyDescent="0.25">
      <c r="A21" s="1">
        <v>2024</v>
      </c>
      <c r="B21" s="14">
        <v>0.12</v>
      </c>
      <c r="C21" s="14">
        <v>0.24</v>
      </c>
      <c r="D21" s="14">
        <v>0.15</v>
      </c>
    </row>
    <row r="22" spans="1:4" x14ac:dyDescent="0.25">
      <c r="A22" s="1">
        <v>2025</v>
      </c>
      <c r="B22" s="14">
        <v>0.11</v>
      </c>
      <c r="C22" s="14">
        <v>0.23</v>
      </c>
      <c r="D22" s="14">
        <v>0.15</v>
      </c>
    </row>
    <row r="23" spans="1:4" x14ac:dyDescent="0.25">
      <c r="A23" s="1">
        <v>2026</v>
      </c>
      <c r="B23" s="14">
        <v>0.11</v>
      </c>
      <c r="C23" s="14">
        <v>0.23</v>
      </c>
      <c r="D23" s="14">
        <v>0.15</v>
      </c>
    </row>
  </sheetData>
  <mergeCells count="1">
    <mergeCell ref="B5:D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R57"/>
  <sheetViews>
    <sheetView topLeftCell="J1" zoomScale="61" workbookViewId="0">
      <selection activeCell="AC55" sqref="AC55"/>
    </sheetView>
  </sheetViews>
  <sheetFormatPr baseColWidth="10" defaultColWidth="11.453125" defaultRowHeight="12.5" x14ac:dyDescent="0.25"/>
  <cols>
    <col min="1" max="1" width="22.54296875" style="1" customWidth="1"/>
    <col min="2" max="18" width="10" style="1" customWidth="1"/>
    <col min="19" max="16384" width="11.453125" style="1"/>
  </cols>
  <sheetData>
    <row r="1" spans="1:18" ht="13" x14ac:dyDescent="0.3">
      <c r="A1" s="1" t="s">
        <v>79</v>
      </c>
      <c r="B1" s="2" t="s">
        <v>82</v>
      </c>
    </row>
    <row r="2" spans="1:18" x14ac:dyDescent="0.25">
      <c r="A2" s="1" t="s">
        <v>76</v>
      </c>
      <c r="B2" s="1" t="s">
        <v>0</v>
      </c>
    </row>
    <row r="5" spans="1:18" s="3" customFormat="1" x14ac:dyDescent="0.35"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  <c r="R5" s="3">
        <v>2026</v>
      </c>
    </row>
    <row r="6" spans="1:18" s="3" customFormat="1" x14ac:dyDescent="0.35"/>
    <row r="7" spans="1:18" ht="13" x14ac:dyDescent="0.3">
      <c r="A7" s="11" t="s">
        <v>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13" t="s">
        <v>13</v>
      </c>
      <c r="B9" s="5">
        <v>3713</v>
      </c>
      <c r="C9" s="5">
        <v>3501</v>
      </c>
      <c r="D9" s="5">
        <v>3369</v>
      </c>
      <c r="E9" s="5">
        <v>3268</v>
      </c>
      <c r="F9" s="5">
        <v>3173</v>
      </c>
      <c r="G9" s="5">
        <v>3000</v>
      </c>
      <c r="H9" s="5">
        <v>2924</v>
      </c>
      <c r="I9" s="5">
        <v>2654</v>
      </c>
      <c r="J9" s="5">
        <v>2486</v>
      </c>
      <c r="K9" s="5">
        <v>2351</v>
      </c>
      <c r="L9" s="5">
        <v>2137</v>
      </c>
      <c r="M9" s="5">
        <v>1974</v>
      </c>
      <c r="N9" s="5">
        <v>1918</v>
      </c>
      <c r="O9" s="5">
        <v>1895</v>
      </c>
      <c r="P9" s="5">
        <v>1764</v>
      </c>
      <c r="Q9" s="5">
        <v>1538</v>
      </c>
      <c r="R9" s="5">
        <v>1464</v>
      </c>
    </row>
    <row r="10" spans="1:18" x14ac:dyDescent="0.25">
      <c r="A10" s="13" t="s">
        <v>14</v>
      </c>
      <c r="B10" s="5">
        <v>1020</v>
      </c>
      <c r="C10" s="5">
        <v>1042</v>
      </c>
      <c r="D10" s="5">
        <v>961</v>
      </c>
      <c r="E10" s="5">
        <v>974</v>
      </c>
      <c r="F10" s="5">
        <v>1053</v>
      </c>
      <c r="G10" s="5">
        <v>1081</v>
      </c>
      <c r="H10" s="5">
        <v>1144</v>
      </c>
      <c r="I10" s="5">
        <v>1198</v>
      </c>
      <c r="J10" s="5">
        <v>1234</v>
      </c>
      <c r="K10" s="5">
        <v>1187</v>
      </c>
      <c r="L10" s="5">
        <v>1117</v>
      </c>
      <c r="M10" s="5">
        <v>1113</v>
      </c>
      <c r="N10" s="5">
        <v>1198</v>
      </c>
      <c r="O10" s="5">
        <v>1196</v>
      </c>
      <c r="P10" s="5">
        <v>1197</v>
      </c>
      <c r="Q10" s="5">
        <v>1202</v>
      </c>
      <c r="R10" s="5">
        <v>1133</v>
      </c>
    </row>
    <row r="11" spans="1:18" x14ac:dyDescent="0.25">
      <c r="A11" s="13" t="s">
        <v>12</v>
      </c>
      <c r="B11" s="5">
        <v>650</v>
      </c>
      <c r="C11" s="5">
        <v>701</v>
      </c>
      <c r="D11" s="5">
        <v>743</v>
      </c>
      <c r="E11" s="5">
        <v>703</v>
      </c>
      <c r="F11" s="5">
        <v>693</v>
      </c>
      <c r="G11" s="5">
        <v>748</v>
      </c>
      <c r="H11" s="5">
        <v>706</v>
      </c>
      <c r="I11" s="5">
        <v>706</v>
      </c>
      <c r="J11" s="5">
        <v>643</v>
      </c>
      <c r="K11" s="5">
        <v>579</v>
      </c>
      <c r="L11" s="5">
        <v>526</v>
      </c>
      <c r="M11" s="5">
        <v>561</v>
      </c>
      <c r="N11" s="5">
        <v>535</v>
      </c>
      <c r="O11" s="5">
        <v>479</v>
      </c>
      <c r="P11" s="5">
        <v>431</v>
      </c>
      <c r="Q11" s="5">
        <v>411</v>
      </c>
      <c r="R11" s="5">
        <v>387</v>
      </c>
    </row>
    <row r="12" spans="1:18" x14ac:dyDescent="0.25">
      <c r="A12" s="13" t="s">
        <v>81</v>
      </c>
      <c r="B12" s="5">
        <v>656</v>
      </c>
      <c r="C12" s="5">
        <v>640</v>
      </c>
      <c r="D12" s="5">
        <v>633</v>
      </c>
      <c r="E12" s="5">
        <v>621</v>
      </c>
      <c r="F12" s="5">
        <v>680</v>
      </c>
      <c r="G12" s="5">
        <v>667</v>
      </c>
      <c r="H12" s="5">
        <v>733</v>
      </c>
      <c r="I12" s="5">
        <v>804</v>
      </c>
      <c r="J12" s="5">
        <v>821</v>
      </c>
      <c r="K12" s="5">
        <v>891</v>
      </c>
      <c r="L12" s="5">
        <v>930</v>
      </c>
      <c r="M12" s="5">
        <v>927</v>
      </c>
      <c r="N12" s="5">
        <v>993</v>
      </c>
      <c r="O12" s="5">
        <v>971</v>
      </c>
      <c r="P12" s="5">
        <v>1013</v>
      </c>
      <c r="Q12" s="5">
        <v>1002</v>
      </c>
      <c r="R12" s="5">
        <v>990</v>
      </c>
    </row>
    <row r="13" spans="1:18" x14ac:dyDescent="0.25">
      <c r="A13" s="13" t="s">
        <v>11</v>
      </c>
      <c r="B13" s="5">
        <v>635</v>
      </c>
      <c r="C13" s="5">
        <v>662</v>
      </c>
      <c r="D13" s="5">
        <v>643</v>
      </c>
      <c r="E13" s="5">
        <v>642</v>
      </c>
      <c r="F13" s="5">
        <v>642</v>
      </c>
      <c r="G13" s="5">
        <v>608</v>
      </c>
      <c r="H13" s="5">
        <v>593</v>
      </c>
      <c r="I13" s="5">
        <v>601</v>
      </c>
      <c r="J13" s="5">
        <v>629</v>
      </c>
      <c r="K13" s="5">
        <v>586</v>
      </c>
      <c r="L13" s="5">
        <v>606</v>
      </c>
      <c r="M13" s="5">
        <v>546</v>
      </c>
      <c r="N13" s="5">
        <v>521</v>
      </c>
      <c r="O13" s="5">
        <v>485</v>
      </c>
      <c r="P13" s="5">
        <v>441</v>
      </c>
      <c r="Q13" s="5">
        <v>448</v>
      </c>
      <c r="R13" s="5">
        <v>428</v>
      </c>
    </row>
    <row r="14" spans="1:18" x14ac:dyDescent="0.25">
      <c r="A14" s="1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13" t="str">
        <f>A9</f>
        <v>Charolaise</v>
      </c>
      <c r="B15" s="5">
        <f>B9/SUM(B$9:B$13)*100</f>
        <v>55.633802816901415</v>
      </c>
      <c r="C15" s="5">
        <f t="shared" ref="C15:R15" si="0">C9/SUM(C$9:C$13)*100</f>
        <v>53.483043079743354</v>
      </c>
      <c r="D15" s="5">
        <f t="shared" si="0"/>
        <v>53.063474562923297</v>
      </c>
      <c r="E15" s="5">
        <f t="shared" si="0"/>
        <v>52.641752577319586</v>
      </c>
      <c r="F15" s="5">
        <f t="shared" si="0"/>
        <v>50.841211344335846</v>
      </c>
      <c r="G15" s="5">
        <f t="shared" si="0"/>
        <v>49.148099606815201</v>
      </c>
      <c r="H15" s="5">
        <f t="shared" si="0"/>
        <v>47.934426229508198</v>
      </c>
      <c r="I15" s="5">
        <f t="shared" si="0"/>
        <v>44.507798088210635</v>
      </c>
      <c r="J15" s="5">
        <f t="shared" si="0"/>
        <v>42.766213659040083</v>
      </c>
      <c r="K15" s="5">
        <f t="shared" si="0"/>
        <v>42.027171969967824</v>
      </c>
      <c r="L15" s="5">
        <f t="shared" si="0"/>
        <v>40.199398043641835</v>
      </c>
      <c r="M15" s="5">
        <f t="shared" si="0"/>
        <v>38.547158758055069</v>
      </c>
      <c r="N15" s="5">
        <f t="shared" si="0"/>
        <v>37.134559535333977</v>
      </c>
      <c r="O15" s="5">
        <f t="shared" si="0"/>
        <v>37.703939514524471</v>
      </c>
      <c r="P15" s="5">
        <f t="shared" si="0"/>
        <v>36.401155592241025</v>
      </c>
      <c r="Q15" s="5">
        <f t="shared" si="0"/>
        <v>33.427515757444034</v>
      </c>
      <c r="R15" s="5">
        <f t="shared" si="0"/>
        <v>33.257610177192184</v>
      </c>
    </row>
    <row r="16" spans="1:18" x14ac:dyDescent="0.25">
      <c r="A16" s="13" t="str">
        <f t="shared" ref="A16:A19" si="1">A10</f>
        <v>Limousine</v>
      </c>
      <c r="B16" s="5">
        <f t="shared" ref="B16:R16" si="2">B10/SUM(B$9:B$13)*100</f>
        <v>15.283188492658075</v>
      </c>
      <c r="C16" s="5">
        <f t="shared" si="2"/>
        <v>15.918117934616561</v>
      </c>
      <c r="D16" s="5">
        <f t="shared" si="2"/>
        <v>15.136241927862656</v>
      </c>
      <c r="E16" s="5">
        <f t="shared" si="2"/>
        <v>15.689432989690722</v>
      </c>
      <c r="F16" s="5">
        <f t="shared" si="2"/>
        <v>16.872296106393208</v>
      </c>
      <c r="G16" s="5">
        <f t="shared" si="2"/>
        <v>17.709698558322412</v>
      </c>
      <c r="H16" s="5">
        <f t="shared" si="2"/>
        <v>18.754098360655739</v>
      </c>
      <c r="I16" s="5">
        <f t="shared" si="2"/>
        <v>20.090558443736377</v>
      </c>
      <c r="J16" s="5">
        <f t="shared" si="2"/>
        <v>21.228281438155857</v>
      </c>
      <c r="K16" s="5">
        <f t="shared" si="2"/>
        <v>21.219163389345727</v>
      </c>
      <c r="L16" s="5">
        <f t="shared" si="2"/>
        <v>21.01203912716328</v>
      </c>
      <c r="M16" s="5">
        <f t="shared" si="2"/>
        <v>21.734036321031049</v>
      </c>
      <c r="N16" s="5">
        <f t="shared" si="2"/>
        <v>23.1945788964182</v>
      </c>
      <c r="O16" s="5">
        <f t="shared" si="2"/>
        <v>23.796259450855551</v>
      </c>
      <c r="P16" s="5">
        <f t="shared" si="2"/>
        <v>24.700784151877837</v>
      </c>
      <c r="Q16" s="5">
        <f t="shared" si="2"/>
        <v>26.124755487937406</v>
      </c>
      <c r="R16" s="5">
        <f t="shared" si="2"/>
        <v>25.738300772376192</v>
      </c>
    </row>
    <row r="17" spans="1:18" x14ac:dyDescent="0.25">
      <c r="A17" s="13" t="str">
        <f t="shared" si="1"/>
        <v>Blonde d'Aquitaine</v>
      </c>
      <c r="B17" s="5">
        <f t="shared" ref="B17:R17" si="3">B11/SUM(B$9:B$13)*100</f>
        <v>9.7392867845370095</v>
      </c>
      <c r="C17" s="5">
        <f t="shared" si="3"/>
        <v>10.708829819737243</v>
      </c>
      <c r="D17" s="5">
        <f t="shared" si="3"/>
        <v>11.702630335485903</v>
      </c>
      <c r="E17" s="5">
        <f t="shared" si="3"/>
        <v>11.32409793814433</v>
      </c>
      <c r="F17" s="5">
        <f t="shared" si="3"/>
        <v>11.103989745233136</v>
      </c>
      <c r="G17" s="5">
        <f t="shared" si="3"/>
        <v>12.254259501965924</v>
      </c>
      <c r="H17" s="5">
        <f t="shared" si="3"/>
        <v>11.573770491803279</v>
      </c>
      <c r="I17" s="5">
        <f t="shared" si="3"/>
        <v>11.839678014422271</v>
      </c>
      <c r="J17" s="5">
        <f t="shared" si="3"/>
        <v>11.061414071907793</v>
      </c>
      <c r="K17" s="5">
        <f t="shared" si="3"/>
        <v>10.35037540221666</v>
      </c>
      <c r="L17" s="5">
        <f t="shared" si="3"/>
        <v>9.8946576373212949</v>
      </c>
      <c r="M17" s="5">
        <f t="shared" si="3"/>
        <v>10.954891622729935</v>
      </c>
      <c r="N17" s="5">
        <f t="shared" si="3"/>
        <v>10.358180058083253</v>
      </c>
      <c r="O17" s="5">
        <f t="shared" si="3"/>
        <v>9.5304417031436532</v>
      </c>
      <c r="P17" s="5">
        <f t="shared" si="3"/>
        <v>8.8939331407346263</v>
      </c>
      <c r="Q17" s="5">
        <f t="shared" si="3"/>
        <v>8.9328406868072161</v>
      </c>
      <c r="R17" s="5">
        <f t="shared" si="3"/>
        <v>8.7914584279872781</v>
      </c>
    </row>
    <row r="18" spans="1:18" x14ac:dyDescent="0.25">
      <c r="A18" s="13" t="str">
        <f t="shared" si="1"/>
        <v>Croisée</v>
      </c>
      <c r="B18" s="5">
        <f t="shared" ref="B18:R18" si="4">B12/SUM(B$9:B$13)*100</f>
        <v>9.8291878933173518</v>
      </c>
      <c r="C18" s="5">
        <f t="shared" si="4"/>
        <v>9.7769630308585391</v>
      </c>
      <c r="D18" s="5">
        <f t="shared" si="4"/>
        <v>9.9700740274058912</v>
      </c>
      <c r="E18" s="5">
        <f t="shared" si="4"/>
        <v>10.003221649484537</v>
      </c>
      <c r="F18" s="5">
        <f t="shared" si="4"/>
        <v>10.895689793302356</v>
      </c>
      <c r="G18" s="5">
        <f t="shared" si="4"/>
        <v>10.927260812581913</v>
      </c>
      <c r="H18" s="5">
        <f t="shared" si="4"/>
        <v>12.016393442622951</v>
      </c>
      <c r="I18" s="5">
        <f t="shared" si="4"/>
        <v>13.48314606741573</v>
      </c>
      <c r="J18" s="5">
        <f t="shared" si="4"/>
        <v>14.123516256666093</v>
      </c>
      <c r="K18" s="5">
        <f t="shared" si="4"/>
        <v>15.927779764032893</v>
      </c>
      <c r="L18" s="5">
        <f t="shared" si="4"/>
        <v>17.494356659142213</v>
      </c>
      <c r="M18" s="5">
        <f t="shared" si="4"/>
        <v>18.101933216168717</v>
      </c>
      <c r="N18" s="5">
        <f t="shared" si="4"/>
        <v>19.225556631171344</v>
      </c>
      <c r="O18" s="5">
        <f t="shared" si="4"/>
        <v>19.319538400318343</v>
      </c>
      <c r="P18" s="5">
        <f t="shared" si="4"/>
        <v>20.903838217086257</v>
      </c>
      <c r="Q18" s="5">
        <f t="shared" si="4"/>
        <v>21.777874375135838</v>
      </c>
      <c r="R18" s="5">
        <f t="shared" si="4"/>
        <v>22.489777373920944</v>
      </c>
    </row>
    <row r="19" spans="1:18" x14ac:dyDescent="0.25">
      <c r="A19" s="13" t="str">
        <f t="shared" si="1"/>
        <v>Autres races allaitantes</v>
      </c>
      <c r="B19" s="5">
        <f t="shared" ref="B19:R19" si="5">B13/SUM(B$9:B$13)*100</f>
        <v>9.5145340125861555</v>
      </c>
      <c r="C19" s="5">
        <f t="shared" si="5"/>
        <v>10.113046135044302</v>
      </c>
      <c r="D19" s="5">
        <f t="shared" si="5"/>
        <v>10.127579146322256</v>
      </c>
      <c r="E19" s="5">
        <f t="shared" si="5"/>
        <v>10.341494845360824</v>
      </c>
      <c r="F19" s="5">
        <f t="shared" si="5"/>
        <v>10.286813010735459</v>
      </c>
      <c r="G19" s="5">
        <f t="shared" si="5"/>
        <v>9.960681520314548</v>
      </c>
      <c r="H19" s="5">
        <f t="shared" si="5"/>
        <v>9.721311475409836</v>
      </c>
      <c r="I19" s="5">
        <f t="shared" si="5"/>
        <v>10.078819386214992</v>
      </c>
      <c r="J19" s="5">
        <f t="shared" si="5"/>
        <v>10.820574574230173</v>
      </c>
      <c r="K19" s="5">
        <f t="shared" si="5"/>
        <v>10.475509474436896</v>
      </c>
      <c r="L19" s="5">
        <f t="shared" si="5"/>
        <v>11.399548532731377</v>
      </c>
      <c r="M19" s="5">
        <f t="shared" si="5"/>
        <v>10.66198008201523</v>
      </c>
      <c r="N19" s="5">
        <f t="shared" si="5"/>
        <v>10.087124878993224</v>
      </c>
      <c r="O19" s="5">
        <f t="shared" si="5"/>
        <v>9.6498209311579792</v>
      </c>
      <c r="P19" s="5">
        <f t="shared" si="5"/>
        <v>9.1002888980602563</v>
      </c>
      <c r="Q19" s="5">
        <f t="shared" si="5"/>
        <v>9.7370136926755055</v>
      </c>
      <c r="R19" s="5">
        <f t="shared" si="5"/>
        <v>9.7228532485233981</v>
      </c>
    </row>
    <row r="22" spans="1:18" ht="13" x14ac:dyDescent="0.3">
      <c r="A22" s="1" t="s">
        <v>80</v>
      </c>
      <c r="B22" s="2" t="s">
        <v>83</v>
      </c>
    </row>
    <row r="23" spans="1:18" x14ac:dyDescent="0.25">
      <c r="A23" s="1" t="s">
        <v>76</v>
      </c>
      <c r="B23" s="1" t="s">
        <v>0</v>
      </c>
    </row>
    <row r="26" spans="1:18" ht="13" x14ac:dyDescent="0.3">
      <c r="A26" s="9" t="s">
        <v>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5">
      <c r="A27" s="1" t="s">
        <v>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25">
      <c r="A28" s="13" t="s">
        <v>18</v>
      </c>
      <c r="B28" s="5">
        <v>95</v>
      </c>
      <c r="C28" s="5">
        <v>102</v>
      </c>
      <c r="D28" s="5">
        <v>114</v>
      </c>
      <c r="E28" s="5">
        <v>113</v>
      </c>
      <c r="F28" s="5">
        <v>111</v>
      </c>
      <c r="G28" s="5">
        <v>109</v>
      </c>
      <c r="H28" s="5">
        <v>123</v>
      </c>
      <c r="I28" s="5">
        <v>165</v>
      </c>
      <c r="J28" s="5">
        <v>202</v>
      </c>
      <c r="K28" s="5">
        <v>198</v>
      </c>
      <c r="L28" s="5">
        <v>245</v>
      </c>
      <c r="M28" s="5">
        <v>267</v>
      </c>
      <c r="N28" s="5">
        <v>274</v>
      </c>
      <c r="O28" s="5">
        <v>270</v>
      </c>
      <c r="P28" s="5">
        <v>273</v>
      </c>
      <c r="Q28" s="5">
        <v>259</v>
      </c>
      <c r="R28" s="5">
        <v>266</v>
      </c>
    </row>
    <row r="29" spans="1:18" x14ac:dyDescent="0.25">
      <c r="A29" s="13" t="s">
        <v>15</v>
      </c>
      <c r="B29" s="5">
        <v>6290</v>
      </c>
      <c r="C29" s="5">
        <v>6205</v>
      </c>
      <c r="D29" s="5">
        <v>6090</v>
      </c>
      <c r="E29" s="5">
        <v>6075</v>
      </c>
      <c r="F29" s="5">
        <v>5971</v>
      </c>
      <c r="G29" s="5">
        <v>5905</v>
      </c>
      <c r="H29" s="5">
        <v>5899</v>
      </c>
      <c r="I29" s="5">
        <v>5703</v>
      </c>
      <c r="J29" s="5">
        <v>5633</v>
      </c>
      <c r="K29" s="5">
        <v>5488</v>
      </c>
      <c r="L29" s="5">
        <v>5271</v>
      </c>
      <c r="M29" s="5">
        <v>5051</v>
      </c>
      <c r="N29" s="5">
        <v>4806</v>
      </c>
      <c r="O29" s="5">
        <v>4407</v>
      </c>
      <c r="P29" s="5">
        <v>4258</v>
      </c>
      <c r="Q29" s="5">
        <v>4142</v>
      </c>
      <c r="R29" s="5">
        <v>4056</v>
      </c>
    </row>
    <row r="30" spans="1:18" x14ac:dyDescent="0.25">
      <c r="A30" s="13" t="s">
        <v>16</v>
      </c>
      <c r="B30" s="5">
        <v>219</v>
      </c>
      <c r="C30" s="5">
        <v>230</v>
      </c>
      <c r="D30" s="5">
        <v>227</v>
      </c>
      <c r="E30" s="5">
        <v>218</v>
      </c>
      <c r="F30" s="5">
        <v>221</v>
      </c>
      <c r="G30" s="5">
        <v>191</v>
      </c>
      <c r="H30" s="5">
        <v>197</v>
      </c>
      <c r="I30" s="5">
        <v>221</v>
      </c>
      <c r="J30" s="5">
        <v>196</v>
      </c>
      <c r="K30" s="5">
        <v>256</v>
      </c>
      <c r="L30" s="5">
        <v>220</v>
      </c>
      <c r="M30" s="5">
        <v>187</v>
      </c>
      <c r="N30" s="5">
        <v>111</v>
      </c>
      <c r="O30" s="5">
        <v>115</v>
      </c>
      <c r="P30" s="5">
        <v>112</v>
      </c>
      <c r="Q30" s="5">
        <v>114</v>
      </c>
      <c r="R30" s="5">
        <v>99</v>
      </c>
    </row>
    <row r="31" spans="1:18" x14ac:dyDescent="0.25">
      <c r="A31" s="13" t="s">
        <v>17</v>
      </c>
      <c r="B31" s="5">
        <v>121</v>
      </c>
      <c r="C31" s="5">
        <v>92</v>
      </c>
      <c r="D31" s="5">
        <v>111</v>
      </c>
      <c r="E31" s="5">
        <v>107</v>
      </c>
      <c r="F31" s="5">
        <v>99</v>
      </c>
      <c r="G31" s="5">
        <v>85</v>
      </c>
      <c r="H31" s="5">
        <v>84</v>
      </c>
      <c r="I31" s="5">
        <v>74</v>
      </c>
      <c r="J31" s="5">
        <v>69</v>
      </c>
      <c r="K31" s="5">
        <v>66</v>
      </c>
      <c r="L31" s="5">
        <v>60</v>
      </c>
      <c r="M31" s="5">
        <v>63</v>
      </c>
      <c r="N31" s="5">
        <v>77</v>
      </c>
      <c r="O31" s="5">
        <v>106</v>
      </c>
      <c r="P31" s="5">
        <v>83</v>
      </c>
      <c r="Q31" s="5">
        <v>64</v>
      </c>
      <c r="R31" s="5">
        <v>67</v>
      </c>
    </row>
    <row r="32" spans="1:18" x14ac:dyDescent="0.25">
      <c r="A32" s="1" t="s">
        <v>10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5">
      <c r="A33" s="13" t="s">
        <v>18</v>
      </c>
      <c r="B33" s="5">
        <f t="shared" ref="B33:R33" si="6">B28/SUM(B$28:B$31)*100</f>
        <v>1.4126394052044611</v>
      </c>
      <c r="C33" s="5">
        <f t="shared" si="6"/>
        <v>1.5386936189470508</v>
      </c>
      <c r="D33" s="5">
        <f t="shared" si="6"/>
        <v>1.7425863650259861</v>
      </c>
      <c r="E33" s="5">
        <f t="shared" si="6"/>
        <v>1.7349915553508368</v>
      </c>
      <c r="F33" s="5">
        <f t="shared" si="6"/>
        <v>1.7338331771321465</v>
      </c>
      <c r="G33" s="5">
        <f t="shared" si="6"/>
        <v>1.7329093799682036</v>
      </c>
      <c r="H33" s="5">
        <f t="shared" si="6"/>
        <v>1.951451689671585</v>
      </c>
      <c r="I33" s="5">
        <f t="shared" si="6"/>
        <v>2.6772675644978094</v>
      </c>
      <c r="J33" s="5">
        <f t="shared" si="6"/>
        <v>3.3114754098360657</v>
      </c>
      <c r="K33" s="5">
        <f t="shared" si="6"/>
        <v>3.2956058588548602</v>
      </c>
      <c r="L33" s="5">
        <f t="shared" si="6"/>
        <v>4.2270531400966185</v>
      </c>
      <c r="M33" s="5">
        <f t="shared" si="6"/>
        <v>4.7952586206896557</v>
      </c>
      <c r="N33" s="5">
        <f t="shared" si="6"/>
        <v>5.2012148823082764</v>
      </c>
      <c r="O33" s="5">
        <f t="shared" si="6"/>
        <v>5.5124540628828091</v>
      </c>
      <c r="P33" s="5">
        <f t="shared" si="6"/>
        <v>5.7765552264071101</v>
      </c>
      <c r="Q33" s="5">
        <f t="shared" si="6"/>
        <v>5.6562568246342</v>
      </c>
      <c r="R33" s="5">
        <f t="shared" si="6"/>
        <v>5.9269162210338688</v>
      </c>
    </row>
    <row r="34" spans="1:18" x14ac:dyDescent="0.25">
      <c r="A34" s="13" t="s">
        <v>15</v>
      </c>
      <c r="B34" s="5">
        <f t="shared" ref="B34:R34" si="7">B29/SUM(B$28:B$31)*100</f>
        <v>93.531598513011147</v>
      </c>
      <c r="C34" s="5">
        <f t="shared" si="7"/>
        <v>93.603861819278919</v>
      </c>
      <c r="D34" s="5">
        <f t="shared" si="7"/>
        <v>93.090797921125031</v>
      </c>
      <c r="E34" s="5">
        <f t="shared" si="7"/>
        <v>93.27498848456932</v>
      </c>
      <c r="F34" s="5">
        <f t="shared" si="7"/>
        <v>93.267728834739145</v>
      </c>
      <c r="G34" s="5">
        <f t="shared" si="7"/>
        <v>93.879173290937999</v>
      </c>
      <c r="H34" s="5">
        <f t="shared" si="7"/>
        <v>93.590353799777887</v>
      </c>
      <c r="I34" s="5">
        <f t="shared" si="7"/>
        <v>92.536102547460658</v>
      </c>
      <c r="J34" s="5">
        <f t="shared" si="7"/>
        <v>92.344262295081975</v>
      </c>
      <c r="K34" s="5">
        <f t="shared" si="7"/>
        <v>91.344873501997341</v>
      </c>
      <c r="L34" s="5">
        <f t="shared" si="7"/>
        <v>90.94202898550725</v>
      </c>
      <c r="M34" s="5">
        <f t="shared" si="7"/>
        <v>90.714798850574709</v>
      </c>
      <c r="N34" s="5">
        <f t="shared" si="7"/>
        <v>91.23006833712985</v>
      </c>
      <c r="O34" s="5">
        <f t="shared" si="7"/>
        <v>89.975500204164959</v>
      </c>
      <c r="P34" s="5">
        <f t="shared" si="7"/>
        <v>90.097333897587816</v>
      </c>
      <c r="Q34" s="5">
        <f t="shared" si="7"/>
        <v>90.456431535269715</v>
      </c>
      <c r="R34" s="5">
        <f t="shared" si="7"/>
        <v>90.37433155080214</v>
      </c>
    </row>
    <row r="35" spans="1:18" x14ac:dyDescent="0.25">
      <c r="A35" s="13" t="s">
        <v>16</v>
      </c>
      <c r="B35" s="5">
        <f t="shared" ref="B35:R35" si="8">B30/SUM(B$28:B$31)*100</f>
        <v>3.2565055762081783</v>
      </c>
      <c r="C35" s="5">
        <f t="shared" si="8"/>
        <v>3.4696032584100167</v>
      </c>
      <c r="D35" s="5">
        <f t="shared" si="8"/>
        <v>3.4698868847447266</v>
      </c>
      <c r="E35" s="5">
        <f t="shared" si="8"/>
        <v>3.3471518501458624</v>
      </c>
      <c r="F35" s="5">
        <f t="shared" si="8"/>
        <v>3.4520462355513906</v>
      </c>
      <c r="G35" s="5">
        <f t="shared" si="8"/>
        <v>3.0365659777424483</v>
      </c>
      <c r="H35" s="5">
        <f t="shared" si="8"/>
        <v>3.1254957956528635</v>
      </c>
      <c r="I35" s="5">
        <f t="shared" si="8"/>
        <v>3.5859159500243392</v>
      </c>
      <c r="J35" s="5">
        <f t="shared" si="8"/>
        <v>3.2131147540983602</v>
      </c>
      <c r="K35" s="5">
        <f t="shared" si="8"/>
        <v>4.2609853528628499</v>
      </c>
      <c r="L35" s="5">
        <f t="shared" si="8"/>
        <v>3.795721187025535</v>
      </c>
      <c r="M35" s="5">
        <f t="shared" si="8"/>
        <v>3.3584770114942528</v>
      </c>
      <c r="N35" s="5">
        <f t="shared" si="8"/>
        <v>2.1070615034168565</v>
      </c>
      <c r="O35" s="5">
        <f t="shared" si="8"/>
        <v>2.3478971008574931</v>
      </c>
      <c r="P35" s="5">
        <f t="shared" si="8"/>
        <v>2.3698688108336858</v>
      </c>
      <c r="Q35" s="5">
        <f t="shared" si="8"/>
        <v>2.4896265560165975</v>
      </c>
      <c r="R35" s="5">
        <f t="shared" si="8"/>
        <v>2.2058823529411766</v>
      </c>
    </row>
    <row r="36" spans="1:18" x14ac:dyDescent="0.25">
      <c r="A36" s="13" t="s">
        <v>17</v>
      </c>
      <c r="B36" s="5">
        <f t="shared" ref="B36:R36" si="9">B31/SUM(B$28:B$31)*100</f>
        <v>1.7992565055762082</v>
      </c>
      <c r="C36" s="5">
        <f t="shared" si="9"/>
        <v>1.3878413033640065</v>
      </c>
      <c r="D36" s="5">
        <f t="shared" si="9"/>
        <v>1.6967288291042497</v>
      </c>
      <c r="E36" s="5">
        <f t="shared" si="9"/>
        <v>1.6428681099339784</v>
      </c>
      <c r="F36" s="5">
        <f t="shared" si="9"/>
        <v>1.5463917525773196</v>
      </c>
      <c r="G36" s="5">
        <f t="shared" si="9"/>
        <v>1.3513513513513513</v>
      </c>
      <c r="H36" s="5">
        <f t="shared" si="9"/>
        <v>1.3326987148976679</v>
      </c>
      <c r="I36" s="5">
        <f t="shared" si="9"/>
        <v>1.2007139380171994</v>
      </c>
      <c r="J36" s="5">
        <f t="shared" si="9"/>
        <v>1.1311475409836065</v>
      </c>
      <c r="K36" s="5">
        <f t="shared" si="9"/>
        <v>1.0985352862849533</v>
      </c>
      <c r="L36" s="5">
        <f t="shared" si="9"/>
        <v>1.0351966873706004</v>
      </c>
      <c r="M36" s="5">
        <f t="shared" si="9"/>
        <v>1.1314655172413792</v>
      </c>
      <c r="N36" s="5">
        <f t="shared" si="9"/>
        <v>1.4616552771450266</v>
      </c>
      <c r="O36" s="5">
        <f t="shared" si="9"/>
        <v>2.1641486320947325</v>
      </c>
      <c r="P36" s="5">
        <f t="shared" si="9"/>
        <v>1.7562420651713924</v>
      </c>
      <c r="Q36" s="5">
        <f t="shared" si="9"/>
        <v>1.3976850840794932</v>
      </c>
      <c r="R36" s="5">
        <f t="shared" si="9"/>
        <v>1.4928698752228164</v>
      </c>
    </row>
    <row r="38" spans="1:18" x14ac:dyDescent="0.25">
      <c r="B38" s="21"/>
      <c r="C38" s="21"/>
      <c r="D38" s="21"/>
      <c r="E38" s="21"/>
    </row>
    <row r="39" spans="1:18" ht="14" x14ac:dyDescent="0.3">
      <c r="A39" s="22"/>
      <c r="B39" s="22"/>
      <c r="C39" s="22"/>
      <c r="D39" s="22"/>
      <c r="E39" s="22"/>
    </row>
    <row r="40" spans="1:18" ht="14" x14ac:dyDescent="0.3">
      <c r="A40" s="22"/>
      <c r="B40" s="22"/>
      <c r="C40" s="22"/>
      <c r="D40" s="22"/>
      <c r="E40" s="22"/>
    </row>
    <row r="41" spans="1:18" ht="14" x14ac:dyDescent="0.3">
      <c r="A41" s="22"/>
      <c r="B41" s="22"/>
      <c r="C41" s="22"/>
      <c r="D41" s="22"/>
      <c r="E41" s="22"/>
    </row>
    <row r="42" spans="1:18" ht="14" x14ac:dyDescent="0.3">
      <c r="A42" s="22"/>
      <c r="B42" s="22"/>
      <c r="C42" s="22"/>
      <c r="D42" s="22"/>
      <c r="E42" s="22"/>
    </row>
    <row r="43" spans="1:18" ht="14" x14ac:dyDescent="0.3">
      <c r="A43" s="22"/>
      <c r="B43" s="22"/>
      <c r="C43" s="22"/>
      <c r="D43" s="22"/>
      <c r="E43" s="22"/>
    </row>
    <row r="44" spans="1:18" ht="14" x14ac:dyDescent="0.3">
      <c r="A44" s="22"/>
      <c r="B44" s="22"/>
      <c r="C44" s="22"/>
      <c r="D44" s="22"/>
      <c r="E44" s="22"/>
    </row>
    <row r="45" spans="1:18" ht="14" x14ac:dyDescent="0.3">
      <c r="A45" s="22"/>
      <c r="B45" s="22"/>
      <c r="C45" s="22"/>
      <c r="D45" s="22"/>
      <c r="E45" s="22"/>
    </row>
    <row r="46" spans="1:18" ht="14" x14ac:dyDescent="0.3">
      <c r="A46" s="22"/>
      <c r="B46" s="22"/>
      <c r="C46" s="22"/>
      <c r="D46" s="22"/>
      <c r="E46" s="22"/>
    </row>
    <row r="47" spans="1:18" ht="14" x14ac:dyDescent="0.3">
      <c r="A47" s="22"/>
      <c r="B47" s="22"/>
      <c r="C47" s="22"/>
      <c r="D47" s="22"/>
      <c r="E47" s="22"/>
    </row>
    <row r="48" spans="1:18" ht="14" x14ac:dyDescent="0.3">
      <c r="A48" s="22"/>
      <c r="B48" s="22"/>
      <c r="C48" s="22"/>
      <c r="D48" s="22"/>
      <c r="E48" s="22"/>
    </row>
    <row r="53" spans="1:18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x14ac:dyDescent="0.25">
      <c r="A54" s="1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x14ac:dyDescent="0.25">
      <c r="A56" s="1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</sheetData>
  <sortState ref="A9:R13">
    <sortCondition descending="1" ref="A9:A13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R57"/>
  <sheetViews>
    <sheetView topLeftCell="A41" zoomScale="69" workbookViewId="0">
      <selection activeCell="B2" sqref="B2"/>
    </sheetView>
  </sheetViews>
  <sheetFormatPr baseColWidth="10" defaultColWidth="11.453125" defaultRowHeight="12.5" x14ac:dyDescent="0.25"/>
  <cols>
    <col min="1" max="1" width="11.453125" style="1"/>
    <col min="2" max="18" width="10" style="1" customWidth="1"/>
    <col min="19" max="16384" width="11.453125" style="1"/>
  </cols>
  <sheetData>
    <row r="1" spans="1:18" ht="13" x14ac:dyDescent="0.3">
      <c r="A1" s="1" t="s">
        <v>89</v>
      </c>
      <c r="B1" s="2" t="s">
        <v>90</v>
      </c>
    </row>
    <row r="2" spans="1:18" x14ac:dyDescent="0.25">
      <c r="A2" s="1" t="s">
        <v>76</v>
      </c>
      <c r="B2" s="1" t="s">
        <v>0</v>
      </c>
    </row>
    <row r="5" spans="1:18" s="3" customFormat="1" x14ac:dyDescent="0.35"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  <c r="R5" s="3">
        <v>2026</v>
      </c>
    </row>
    <row r="6" spans="1:18" s="3" customFormat="1" x14ac:dyDescent="0.35"/>
    <row r="7" spans="1:18" ht="13" x14ac:dyDescent="0.3">
      <c r="A7" s="11" t="s">
        <v>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8">
        <v>75</v>
      </c>
      <c r="B9" s="5"/>
      <c r="C9" s="5"/>
      <c r="D9" s="5">
        <v>1</v>
      </c>
      <c r="E9" s="5">
        <v>1</v>
      </c>
      <c r="F9" s="5"/>
      <c r="G9" s="5"/>
      <c r="H9" s="5"/>
      <c r="I9" s="5">
        <v>1</v>
      </c>
      <c r="J9" s="5">
        <v>1</v>
      </c>
      <c r="K9" s="5"/>
      <c r="L9" s="5"/>
      <c r="M9" s="5"/>
      <c r="N9" s="5"/>
      <c r="O9" s="5"/>
      <c r="P9" s="5"/>
      <c r="Q9" s="5"/>
      <c r="R9" s="5"/>
    </row>
    <row r="10" spans="1:18" x14ac:dyDescent="0.25">
      <c r="A10" s="8">
        <v>77</v>
      </c>
      <c r="B10" s="5">
        <v>3798</v>
      </c>
      <c r="C10" s="5">
        <v>3711</v>
      </c>
      <c r="D10" s="5">
        <v>3574</v>
      </c>
      <c r="E10" s="5">
        <v>3426</v>
      </c>
      <c r="F10" s="5">
        <v>3542</v>
      </c>
      <c r="G10" s="5">
        <v>3432</v>
      </c>
      <c r="H10" s="5">
        <v>3473</v>
      </c>
      <c r="I10" s="5">
        <v>3402</v>
      </c>
      <c r="J10" s="5">
        <v>3280</v>
      </c>
      <c r="K10" s="5">
        <v>3198</v>
      </c>
      <c r="L10" s="5">
        <v>3050</v>
      </c>
      <c r="M10" s="5">
        <v>2915</v>
      </c>
      <c r="N10" s="5">
        <v>2903</v>
      </c>
      <c r="O10" s="5">
        <v>2883</v>
      </c>
      <c r="P10" s="5">
        <v>2769</v>
      </c>
      <c r="Q10" s="5">
        <v>2641</v>
      </c>
      <c r="R10" s="5">
        <v>2605</v>
      </c>
    </row>
    <row r="11" spans="1:18" x14ac:dyDescent="0.25">
      <c r="A11" s="8">
        <v>78</v>
      </c>
      <c r="B11" s="5">
        <v>1598</v>
      </c>
      <c r="C11" s="5">
        <v>1536</v>
      </c>
      <c r="D11" s="5">
        <v>1526</v>
      </c>
      <c r="E11" s="5">
        <v>1572</v>
      </c>
      <c r="F11" s="5">
        <v>1508</v>
      </c>
      <c r="G11" s="5">
        <v>1549</v>
      </c>
      <c r="H11" s="5">
        <v>1518</v>
      </c>
      <c r="I11" s="5">
        <v>1506</v>
      </c>
      <c r="J11" s="5">
        <v>1492</v>
      </c>
      <c r="K11" s="5">
        <v>1343</v>
      </c>
      <c r="L11" s="5">
        <v>1294</v>
      </c>
      <c r="M11" s="5">
        <v>1267</v>
      </c>
      <c r="N11" s="5">
        <v>1338</v>
      </c>
      <c r="O11" s="5">
        <v>1233</v>
      </c>
      <c r="P11" s="5">
        <v>1182</v>
      </c>
      <c r="Q11" s="5">
        <v>1114</v>
      </c>
      <c r="R11" s="5">
        <v>997</v>
      </c>
    </row>
    <row r="12" spans="1:18" x14ac:dyDescent="0.25">
      <c r="A12" s="8">
        <v>91</v>
      </c>
      <c r="B12" s="5">
        <v>190</v>
      </c>
      <c r="C12" s="5">
        <v>180</v>
      </c>
      <c r="D12" s="5">
        <v>145</v>
      </c>
      <c r="E12" s="5">
        <v>121</v>
      </c>
      <c r="F12" s="5">
        <v>132</v>
      </c>
      <c r="G12" s="5">
        <v>141</v>
      </c>
      <c r="H12" s="5">
        <v>123</v>
      </c>
      <c r="I12" s="5">
        <v>125</v>
      </c>
      <c r="J12" s="5">
        <v>110</v>
      </c>
      <c r="K12" s="5">
        <v>130</v>
      </c>
      <c r="L12" s="5">
        <v>107</v>
      </c>
      <c r="M12" s="5">
        <v>89</v>
      </c>
      <c r="N12" s="5">
        <v>110</v>
      </c>
      <c r="O12" s="5">
        <v>103</v>
      </c>
      <c r="P12" s="5">
        <v>69</v>
      </c>
      <c r="Q12" s="5">
        <v>59</v>
      </c>
      <c r="R12" s="5">
        <v>55</v>
      </c>
    </row>
    <row r="13" spans="1:18" x14ac:dyDescent="0.25">
      <c r="A13" s="8">
        <v>92</v>
      </c>
      <c r="B13" s="5"/>
      <c r="C13" s="5"/>
      <c r="D13" s="5"/>
      <c r="E13" s="5"/>
      <c r="F13" s="5">
        <v>1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</v>
      </c>
      <c r="M13" s="5">
        <v>1</v>
      </c>
      <c r="N13" s="5"/>
      <c r="O13" s="5">
        <v>1</v>
      </c>
      <c r="P13" s="5">
        <v>1</v>
      </c>
      <c r="Q13" s="5"/>
      <c r="R13" s="5"/>
    </row>
    <row r="14" spans="1:18" x14ac:dyDescent="0.25">
      <c r="A14" s="8">
        <v>93</v>
      </c>
      <c r="B14" s="5">
        <v>4</v>
      </c>
      <c r="C14" s="5">
        <v>5</v>
      </c>
      <c r="D14" s="5">
        <v>4</v>
      </c>
      <c r="E14" s="5">
        <v>10</v>
      </c>
      <c r="F14" s="5">
        <v>10</v>
      </c>
      <c r="G14" s="5">
        <v>9</v>
      </c>
      <c r="H14" s="5">
        <v>9</v>
      </c>
      <c r="I14" s="5">
        <v>10</v>
      </c>
      <c r="J14" s="5">
        <v>11</v>
      </c>
      <c r="K14" s="5">
        <v>9</v>
      </c>
      <c r="L14" s="5">
        <v>9</v>
      </c>
      <c r="M14" s="5">
        <v>8</v>
      </c>
      <c r="N14" s="5">
        <v>9</v>
      </c>
      <c r="O14" s="5">
        <v>12</v>
      </c>
      <c r="P14" s="5">
        <v>12</v>
      </c>
      <c r="Q14" s="5">
        <v>11</v>
      </c>
      <c r="R14" s="5">
        <v>10</v>
      </c>
    </row>
    <row r="15" spans="1:18" x14ac:dyDescent="0.25">
      <c r="A15" s="8">
        <v>94</v>
      </c>
      <c r="B15" s="5">
        <v>6</v>
      </c>
      <c r="C15" s="5">
        <v>14</v>
      </c>
      <c r="D15" s="5">
        <v>9</v>
      </c>
      <c r="E15" s="5">
        <v>12</v>
      </c>
      <c r="F15" s="5">
        <v>9</v>
      </c>
      <c r="G15" s="5">
        <v>8</v>
      </c>
      <c r="H15" s="5">
        <v>5</v>
      </c>
      <c r="I15" s="5">
        <v>4</v>
      </c>
      <c r="J15" s="5">
        <v>4</v>
      </c>
      <c r="K15" s="5">
        <v>4</v>
      </c>
      <c r="L15" s="5">
        <v>3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>
        <v>2</v>
      </c>
    </row>
    <row r="16" spans="1:18" x14ac:dyDescent="0.25">
      <c r="A16" s="8">
        <v>95</v>
      </c>
      <c r="B16" s="5">
        <v>1078</v>
      </c>
      <c r="C16" s="5">
        <v>1100</v>
      </c>
      <c r="D16" s="5">
        <v>1090</v>
      </c>
      <c r="E16" s="5">
        <v>1066</v>
      </c>
      <c r="F16" s="5">
        <v>1039</v>
      </c>
      <c r="G16" s="5">
        <v>964</v>
      </c>
      <c r="H16" s="5">
        <v>971</v>
      </c>
      <c r="I16" s="5">
        <v>914</v>
      </c>
      <c r="J16" s="5">
        <v>914</v>
      </c>
      <c r="K16" s="5">
        <v>909</v>
      </c>
      <c r="L16" s="5">
        <v>852</v>
      </c>
      <c r="M16" s="5">
        <v>839</v>
      </c>
      <c r="N16" s="5">
        <v>803</v>
      </c>
      <c r="O16" s="5">
        <v>792</v>
      </c>
      <c r="P16" s="5">
        <v>811</v>
      </c>
      <c r="Q16" s="5">
        <v>774</v>
      </c>
      <c r="R16" s="5">
        <v>733</v>
      </c>
    </row>
    <row r="17" spans="1:18" x14ac:dyDescent="0.25">
      <c r="A17" s="8" t="s">
        <v>8</v>
      </c>
      <c r="B17" s="5">
        <f>SUM(B9,B13:B15)</f>
        <v>10</v>
      </c>
      <c r="C17" s="5">
        <f t="shared" ref="C17:R17" si="0">SUM(C9,C13:C15)</f>
        <v>19</v>
      </c>
      <c r="D17" s="5">
        <f t="shared" si="0"/>
        <v>14</v>
      </c>
      <c r="E17" s="5">
        <f t="shared" si="0"/>
        <v>23</v>
      </c>
      <c r="F17" s="5">
        <f t="shared" si="0"/>
        <v>20</v>
      </c>
      <c r="G17" s="5">
        <f t="shared" si="0"/>
        <v>18</v>
      </c>
      <c r="H17" s="5">
        <f t="shared" si="0"/>
        <v>15</v>
      </c>
      <c r="I17" s="5">
        <f t="shared" si="0"/>
        <v>16</v>
      </c>
      <c r="J17" s="5">
        <f t="shared" si="0"/>
        <v>17</v>
      </c>
      <c r="K17" s="5">
        <f t="shared" si="0"/>
        <v>14</v>
      </c>
      <c r="L17" s="5">
        <f t="shared" si="0"/>
        <v>13</v>
      </c>
      <c r="M17" s="5">
        <f t="shared" si="0"/>
        <v>11</v>
      </c>
      <c r="N17" s="5">
        <f t="shared" si="0"/>
        <v>11</v>
      </c>
      <c r="O17" s="5">
        <f t="shared" si="0"/>
        <v>15</v>
      </c>
      <c r="P17" s="5">
        <f t="shared" si="0"/>
        <v>15</v>
      </c>
      <c r="Q17" s="5">
        <f t="shared" si="0"/>
        <v>13</v>
      </c>
      <c r="R17" s="5">
        <f t="shared" si="0"/>
        <v>12</v>
      </c>
    </row>
    <row r="18" spans="1:18" x14ac:dyDescent="0.25">
      <c r="A18" s="1" t="s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8">
        <v>75</v>
      </c>
      <c r="B19" s="5">
        <f>B9/SUM(B$9:B$16)*100</f>
        <v>0</v>
      </c>
      <c r="C19" s="5">
        <f t="shared" ref="C19:R27" si="1">C9/SUM(C$9:C$16)*100</f>
        <v>0</v>
      </c>
      <c r="D19" s="5">
        <f t="shared" si="1"/>
        <v>1.5750511891636478E-2</v>
      </c>
      <c r="E19" s="5">
        <f t="shared" si="1"/>
        <v>1.6108247422680411E-2</v>
      </c>
      <c r="F19" s="5">
        <f t="shared" si="1"/>
        <v>0</v>
      </c>
      <c r="G19" s="5">
        <f t="shared" si="1"/>
        <v>0</v>
      </c>
      <c r="H19" s="5">
        <f t="shared" si="1"/>
        <v>0</v>
      </c>
      <c r="I19" s="5">
        <f t="shared" si="1"/>
        <v>1.6770082173402649E-2</v>
      </c>
      <c r="J19" s="5">
        <f t="shared" si="1"/>
        <v>1.7202821262687081E-2</v>
      </c>
      <c r="K19" s="5">
        <f t="shared" si="1"/>
        <v>0</v>
      </c>
      <c r="L19" s="5">
        <f t="shared" si="1"/>
        <v>0</v>
      </c>
      <c r="M19" s="5">
        <f t="shared" si="1"/>
        <v>0</v>
      </c>
      <c r="N19" s="5">
        <f t="shared" si="1"/>
        <v>0</v>
      </c>
      <c r="O19" s="5">
        <f t="shared" si="1"/>
        <v>0</v>
      </c>
      <c r="P19" s="5">
        <f t="shared" si="1"/>
        <v>0</v>
      </c>
      <c r="Q19" s="5">
        <f t="shared" si="1"/>
        <v>0</v>
      </c>
      <c r="R19" s="5">
        <f t="shared" si="1"/>
        <v>0</v>
      </c>
    </row>
    <row r="20" spans="1:18" x14ac:dyDescent="0.25">
      <c r="A20" s="8">
        <v>77</v>
      </c>
      <c r="B20" s="5">
        <f t="shared" ref="B20:Q27" si="2">B10/SUM(B$9:B$16)*100</f>
        <v>56.907401857956252</v>
      </c>
      <c r="C20" s="5">
        <f t="shared" si="2"/>
        <v>56.691109074243819</v>
      </c>
      <c r="D20" s="5">
        <f t="shared" si="2"/>
        <v>56.292329500708775</v>
      </c>
      <c r="E20" s="5">
        <f t="shared" si="2"/>
        <v>55.1868556701031</v>
      </c>
      <c r="F20" s="5">
        <f t="shared" si="2"/>
        <v>56.753725364524918</v>
      </c>
      <c r="G20" s="5">
        <f t="shared" si="2"/>
        <v>56.225425950196595</v>
      </c>
      <c r="H20" s="5">
        <f t="shared" si="2"/>
        <v>56.934426229508198</v>
      </c>
      <c r="I20" s="5">
        <f t="shared" si="2"/>
        <v>57.05181955391582</v>
      </c>
      <c r="J20" s="5">
        <f t="shared" si="2"/>
        <v>56.425253741613624</v>
      </c>
      <c r="K20" s="5">
        <f t="shared" si="2"/>
        <v>57.168394708616376</v>
      </c>
      <c r="L20" s="5">
        <f t="shared" si="2"/>
        <v>57.373965387509408</v>
      </c>
      <c r="M20" s="5">
        <f t="shared" si="2"/>
        <v>56.922476078890838</v>
      </c>
      <c r="N20" s="5">
        <f t="shared" si="2"/>
        <v>56.205227492739596</v>
      </c>
      <c r="O20" s="5">
        <f t="shared" si="2"/>
        <v>57.361719060883409</v>
      </c>
      <c r="P20" s="5">
        <f t="shared" si="2"/>
        <v>57.139909203466779</v>
      </c>
      <c r="Q20" s="5">
        <f t="shared" si="2"/>
        <v>57.400565094544667</v>
      </c>
      <c r="R20" s="5">
        <f t="shared" si="1"/>
        <v>59.177646524307136</v>
      </c>
    </row>
    <row r="21" spans="1:18" x14ac:dyDescent="0.25">
      <c r="A21" s="8">
        <v>78</v>
      </c>
      <c r="B21" s="5">
        <f t="shared" si="2"/>
        <v>23.943661971830984</v>
      </c>
      <c r="C21" s="5">
        <f t="shared" si="1"/>
        <v>23.464711274060495</v>
      </c>
      <c r="D21" s="5">
        <f t="shared" si="1"/>
        <v>24.035281146637267</v>
      </c>
      <c r="E21" s="5">
        <f t="shared" si="1"/>
        <v>25.322164948453608</v>
      </c>
      <c r="F21" s="5">
        <f t="shared" si="1"/>
        <v>24.162794423970517</v>
      </c>
      <c r="G21" s="5">
        <f t="shared" si="1"/>
        <v>25.376802096985585</v>
      </c>
      <c r="H21" s="5">
        <f t="shared" si="1"/>
        <v>24.885245901639344</v>
      </c>
      <c r="I21" s="5">
        <f t="shared" si="1"/>
        <v>25.255743753144387</v>
      </c>
      <c r="J21" s="5">
        <f t="shared" si="1"/>
        <v>25.666609323929123</v>
      </c>
      <c r="K21" s="5">
        <f t="shared" si="1"/>
        <v>24.007865570253845</v>
      </c>
      <c r="L21" s="5">
        <f t="shared" si="1"/>
        <v>24.341610233258088</v>
      </c>
      <c r="M21" s="5">
        <f t="shared" si="1"/>
        <v>24.741261472368677</v>
      </c>
      <c r="N21" s="5">
        <f t="shared" si="1"/>
        <v>25.90513068731849</v>
      </c>
      <c r="O21" s="5">
        <f t="shared" si="1"/>
        <v>24.532431356943892</v>
      </c>
      <c r="P21" s="5">
        <f t="shared" si="1"/>
        <v>24.391250515889393</v>
      </c>
      <c r="Q21" s="5">
        <f t="shared" si="1"/>
        <v>24.212127798304717</v>
      </c>
      <c r="R21" s="5">
        <f t="shared" si="1"/>
        <v>22.648796001817356</v>
      </c>
    </row>
    <row r="22" spans="1:18" x14ac:dyDescent="0.25">
      <c r="A22" s="8">
        <v>91</v>
      </c>
      <c r="B22" s="5">
        <f t="shared" si="2"/>
        <v>2.8468684447108181</v>
      </c>
      <c r="C22" s="5">
        <f t="shared" si="1"/>
        <v>2.7497708524289641</v>
      </c>
      <c r="D22" s="5">
        <f t="shared" si="1"/>
        <v>2.2838242242872893</v>
      </c>
      <c r="E22" s="5">
        <f t="shared" si="1"/>
        <v>1.9490979381443299</v>
      </c>
      <c r="F22" s="5">
        <f t="shared" si="1"/>
        <v>2.1150456657586925</v>
      </c>
      <c r="G22" s="5">
        <f t="shared" si="1"/>
        <v>2.3099606815203146</v>
      </c>
      <c r="H22" s="5">
        <f t="shared" si="1"/>
        <v>2.0163934426229506</v>
      </c>
      <c r="I22" s="5">
        <f t="shared" si="1"/>
        <v>2.0962602716753311</v>
      </c>
      <c r="J22" s="5">
        <f t="shared" si="1"/>
        <v>1.8923103388955789</v>
      </c>
      <c r="K22" s="5">
        <f t="shared" si="1"/>
        <v>2.3239184840900968</v>
      </c>
      <c r="L22" s="5">
        <f t="shared" si="1"/>
        <v>2.0127915726109857</v>
      </c>
      <c r="M22" s="5">
        <f t="shared" si="1"/>
        <v>1.737941808240578</v>
      </c>
      <c r="N22" s="5">
        <f t="shared" si="1"/>
        <v>2.1297192642787994</v>
      </c>
      <c r="O22" s="5">
        <f t="shared" si="1"/>
        <v>2.049343414245921</v>
      </c>
      <c r="P22" s="5">
        <f t="shared" si="1"/>
        <v>1.4238547255468428</v>
      </c>
      <c r="Q22" s="5">
        <f t="shared" si="1"/>
        <v>1.2823299282764618</v>
      </c>
      <c r="R22" s="5">
        <f t="shared" si="1"/>
        <v>1.2494320763289415</v>
      </c>
    </row>
    <row r="23" spans="1:18" x14ac:dyDescent="0.25">
      <c r="A23" s="8">
        <v>92</v>
      </c>
      <c r="B23" s="5">
        <f t="shared" si="2"/>
        <v>0</v>
      </c>
      <c r="C23" s="5">
        <f t="shared" si="1"/>
        <v>0</v>
      </c>
      <c r="D23" s="5">
        <f t="shared" si="1"/>
        <v>0</v>
      </c>
      <c r="E23" s="5">
        <f t="shared" si="1"/>
        <v>0</v>
      </c>
      <c r="F23" s="5">
        <f t="shared" si="1"/>
        <v>1.6023073225444641E-2</v>
      </c>
      <c r="G23" s="5">
        <f t="shared" si="1"/>
        <v>1.6382699868938401E-2</v>
      </c>
      <c r="H23" s="5">
        <f t="shared" si="1"/>
        <v>1.6393442622950821E-2</v>
      </c>
      <c r="I23" s="5">
        <f t="shared" si="1"/>
        <v>1.6770082173402649E-2</v>
      </c>
      <c r="J23" s="5">
        <f t="shared" si="1"/>
        <v>1.7202821262687081E-2</v>
      </c>
      <c r="K23" s="5">
        <f t="shared" si="1"/>
        <v>1.7876296031462281E-2</v>
      </c>
      <c r="L23" s="5">
        <f t="shared" si="1"/>
        <v>1.8811136192626032E-2</v>
      </c>
      <c r="M23" s="5">
        <f t="shared" si="1"/>
        <v>1.9527436047646944E-2</v>
      </c>
      <c r="N23" s="5">
        <f t="shared" si="1"/>
        <v>0</v>
      </c>
      <c r="O23" s="5">
        <f t="shared" si="1"/>
        <v>1.9896538002387585E-2</v>
      </c>
      <c r="P23" s="5">
        <f t="shared" si="1"/>
        <v>2.0635575732562941E-2</v>
      </c>
      <c r="Q23" s="5">
        <f t="shared" si="1"/>
        <v>0</v>
      </c>
      <c r="R23" s="5">
        <f t="shared" si="1"/>
        <v>0</v>
      </c>
    </row>
    <row r="24" spans="1:18" x14ac:dyDescent="0.25">
      <c r="A24" s="8">
        <v>93</v>
      </c>
      <c r="B24" s="5">
        <f t="shared" si="2"/>
        <v>5.9934072520227755E-2</v>
      </c>
      <c r="C24" s="5">
        <f t="shared" si="1"/>
        <v>7.6382523678582337E-2</v>
      </c>
      <c r="D24" s="5">
        <f t="shared" si="1"/>
        <v>6.3002047566545913E-2</v>
      </c>
      <c r="E24" s="5">
        <f t="shared" si="1"/>
        <v>0.16108247422680411</v>
      </c>
      <c r="F24" s="5">
        <f t="shared" si="1"/>
        <v>0.1602307322544464</v>
      </c>
      <c r="G24" s="5">
        <f t="shared" si="1"/>
        <v>0.1474442988204456</v>
      </c>
      <c r="H24" s="5">
        <f t="shared" si="1"/>
        <v>0.14754098360655737</v>
      </c>
      <c r="I24" s="5">
        <f t="shared" si="1"/>
        <v>0.16770082173402651</v>
      </c>
      <c r="J24" s="5">
        <f t="shared" si="1"/>
        <v>0.18923103388955789</v>
      </c>
      <c r="K24" s="5">
        <f t="shared" si="1"/>
        <v>0.16088666428316054</v>
      </c>
      <c r="L24" s="5">
        <f t="shared" si="1"/>
        <v>0.16930022573363432</v>
      </c>
      <c r="M24" s="5">
        <f t="shared" si="1"/>
        <v>0.15621948838117555</v>
      </c>
      <c r="N24" s="5">
        <f t="shared" si="1"/>
        <v>0.17424975798644723</v>
      </c>
      <c r="O24" s="5">
        <f t="shared" si="1"/>
        <v>0.23875845602865103</v>
      </c>
      <c r="P24" s="5">
        <f t="shared" si="1"/>
        <v>0.24762690879075525</v>
      </c>
      <c r="Q24" s="5">
        <f t="shared" si="1"/>
        <v>0.23907846120408607</v>
      </c>
      <c r="R24" s="5">
        <f t="shared" si="1"/>
        <v>0.2271694684234439</v>
      </c>
    </row>
    <row r="25" spans="1:18" x14ac:dyDescent="0.25">
      <c r="A25" s="8">
        <v>94</v>
      </c>
      <c r="B25" s="5">
        <f t="shared" si="2"/>
        <v>8.9901108780341618E-2</v>
      </c>
      <c r="C25" s="5">
        <f t="shared" si="1"/>
        <v>0.21387106630003055</v>
      </c>
      <c r="D25" s="5">
        <f t="shared" si="1"/>
        <v>0.14175460702472831</v>
      </c>
      <c r="E25" s="5">
        <f t="shared" si="1"/>
        <v>0.19329896907216496</v>
      </c>
      <c r="F25" s="5">
        <f t="shared" si="1"/>
        <v>0.14420765902900176</v>
      </c>
      <c r="G25" s="5">
        <f t="shared" si="1"/>
        <v>0.13106159895150721</v>
      </c>
      <c r="H25" s="5">
        <f t="shared" si="1"/>
        <v>8.1967213114754092E-2</v>
      </c>
      <c r="I25" s="5">
        <f t="shared" si="1"/>
        <v>6.7080328693610594E-2</v>
      </c>
      <c r="J25" s="5">
        <f t="shared" si="1"/>
        <v>6.8811285050748322E-2</v>
      </c>
      <c r="K25" s="5">
        <f t="shared" si="1"/>
        <v>7.1505184125849122E-2</v>
      </c>
      <c r="L25" s="5">
        <f t="shared" si="1"/>
        <v>5.6433408577878097E-2</v>
      </c>
      <c r="M25" s="5">
        <f t="shared" si="1"/>
        <v>3.9054872095293888E-2</v>
      </c>
      <c r="N25" s="5">
        <f t="shared" si="1"/>
        <v>3.8722168441432725E-2</v>
      </c>
      <c r="O25" s="5">
        <f t="shared" si="1"/>
        <v>3.979307600477517E-2</v>
      </c>
      <c r="P25" s="5">
        <f t="shared" si="1"/>
        <v>4.1271151465125881E-2</v>
      </c>
      <c r="Q25" s="5">
        <f t="shared" si="1"/>
        <v>4.346881112801565E-2</v>
      </c>
      <c r="R25" s="5">
        <f t="shared" si="1"/>
        <v>4.5433893684688774E-2</v>
      </c>
    </row>
    <row r="26" spans="1:18" x14ac:dyDescent="0.25">
      <c r="A26" s="8">
        <v>95</v>
      </c>
      <c r="B26" s="5">
        <f t="shared" si="2"/>
        <v>16.152232544201379</v>
      </c>
      <c r="C26" s="5">
        <f t="shared" si="1"/>
        <v>16.804155209288115</v>
      </c>
      <c r="D26" s="5">
        <f t="shared" si="1"/>
        <v>17.168057961883761</v>
      </c>
      <c r="E26" s="5">
        <f t="shared" si="1"/>
        <v>17.171391752577321</v>
      </c>
      <c r="F26" s="5">
        <f t="shared" si="1"/>
        <v>16.64797308123698</v>
      </c>
      <c r="G26" s="5">
        <f t="shared" si="1"/>
        <v>15.792922673656618</v>
      </c>
      <c r="H26" s="5">
        <f t="shared" si="1"/>
        <v>15.918032786885247</v>
      </c>
      <c r="I26" s="5">
        <f t="shared" si="1"/>
        <v>15.327855106490022</v>
      </c>
      <c r="J26" s="5">
        <f t="shared" si="1"/>
        <v>15.723378634095992</v>
      </c>
      <c r="K26" s="5">
        <f t="shared" si="1"/>
        <v>16.249553092599214</v>
      </c>
      <c r="L26" s="5">
        <f t="shared" si="1"/>
        <v>16.02708803611738</v>
      </c>
      <c r="M26" s="5">
        <f t="shared" si="1"/>
        <v>16.383518843975786</v>
      </c>
      <c r="N26" s="5">
        <f t="shared" si="1"/>
        <v>15.546950629235237</v>
      </c>
      <c r="O26" s="5">
        <f t="shared" si="1"/>
        <v>15.758058097890967</v>
      </c>
      <c r="P26" s="5">
        <f t="shared" si="1"/>
        <v>16.735451919108542</v>
      </c>
      <c r="Q26" s="5">
        <f t="shared" si="1"/>
        <v>16.822429906542055</v>
      </c>
      <c r="R26" s="5">
        <f t="shared" si="1"/>
        <v>16.651522035438436</v>
      </c>
    </row>
    <row r="27" spans="1:18" x14ac:dyDescent="0.25">
      <c r="A27" s="8" t="s">
        <v>8</v>
      </c>
      <c r="B27" s="5">
        <f t="shared" si="2"/>
        <v>0.14983518130056939</v>
      </c>
      <c r="C27" s="5">
        <f t="shared" si="1"/>
        <v>0.29025358997861289</v>
      </c>
      <c r="D27" s="5">
        <f t="shared" si="1"/>
        <v>0.22050716648291069</v>
      </c>
      <c r="E27" s="5">
        <f t="shared" si="1"/>
        <v>0.37048969072164945</v>
      </c>
      <c r="F27" s="5">
        <f t="shared" si="1"/>
        <v>0.32046146450889279</v>
      </c>
      <c r="G27" s="5">
        <f t="shared" si="1"/>
        <v>0.2948885976408912</v>
      </c>
      <c r="H27" s="5">
        <f t="shared" si="1"/>
        <v>0.24590163934426232</v>
      </c>
      <c r="I27" s="5">
        <f t="shared" si="1"/>
        <v>0.26832131477444238</v>
      </c>
      <c r="J27" s="5">
        <f t="shared" si="1"/>
        <v>0.29244796146568036</v>
      </c>
      <c r="K27" s="5">
        <f t="shared" si="1"/>
        <v>0.25026814444047191</v>
      </c>
      <c r="L27" s="5">
        <f t="shared" si="1"/>
        <v>0.24454477050413845</v>
      </c>
      <c r="M27" s="5">
        <f t="shared" si="1"/>
        <v>0.21480179652411638</v>
      </c>
      <c r="N27" s="5">
        <f t="shared" si="1"/>
        <v>0.21297192642787999</v>
      </c>
      <c r="O27" s="5">
        <f t="shared" si="1"/>
        <v>0.29844807003581375</v>
      </c>
      <c r="P27" s="5">
        <f t="shared" si="1"/>
        <v>0.30953363598844408</v>
      </c>
      <c r="Q27" s="5">
        <f t="shared" si="1"/>
        <v>0.2825472723321017</v>
      </c>
      <c r="R27" s="5">
        <f t="shared" si="1"/>
        <v>0.27260336210813269</v>
      </c>
    </row>
    <row r="29" spans="1:18" ht="13" x14ac:dyDescent="0.3">
      <c r="A29" s="9" t="s">
        <v>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5">
      <c r="A30" s="1" t="s">
        <v>38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x14ac:dyDescent="0.25">
      <c r="A31" s="8">
        <v>75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A32" s="8">
        <v>77</v>
      </c>
      <c r="B32" s="5">
        <v>4623</v>
      </c>
      <c r="C32" s="5">
        <v>4531</v>
      </c>
      <c r="D32" s="5">
        <v>4433</v>
      </c>
      <c r="E32" s="5">
        <v>4366</v>
      </c>
      <c r="F32" s="5">
        <v>4289</v>
      </c>
      <c r="G32" s="5">
        <v>4136</v>
      </c>
      <c r="H32" s="5">
        <v>4095</v>
      </c>
      <c r="I32" s="5">
        <v>3982</v>
      </c>
      <c r="J32" s="5">
        <v>3925</v>
      </c>
      <c r="K32" s="5">
        <v>3882</v>
      </c>
      <c r="L32" s="5">
        <v>3759</v>
      </c>
      <c r="M32" s="5">
        <v>3568</v>
      </c>
      <c r="N32" s="5">
        <v>3423</v>
      </c>
      <c r="O32" s="5">
        <v>3344</v>
      </c>
      <c r="P32" s="5">
        <v>3294</v>
      </c>
      <c r="Q32" s="5">
        <v>3244</v>
      </c>
      <c r="R32" s="5">
        <v>3227</v>
      </c>
    </row>
    <row r="33" spans="1:18" x14ac:dyDescent="0.25">
      <c r="A33" s="8">
        <v>78</v>
      </c>
      <c r="B33" s="5">
        <v>1282</v>
      </c>
      <c r="C33" s="5">
        <v>1310</v>
      </c>
      <c r="D33" s="5">
        <v>1365</v>
      </c>
      <c r="E33" s="5">
        <v>1459</v>
      </c>
      <c r="F33" s="5">
        <v>1503</v>
      </c>
      <c r="G33" s="5">
        <v>1538</v>
      </c>
      <c r="H33" s="5">
        <v>1595</v>
      </c>
      <c r="I33" s="5">
        <v>1631</v>
      </c>
      <c r="J33" s="5">
        <v>1611</v>
      </c>
      <c r="K33" s="5">
        <v>1594</v>
      </c>
      <c r="L33" s="5">
        <v>1516</v>
      </c>
      <c r="M33" s="5">
        <v>1486</v>
      </c>
      <c r="N33" s="5">
        <v>1367</v>
      </c>
      <c r="O33" s="5">
        <v>1115</v>
      </c>
      <c r="P33" s="5">
        <v>1017</v>
      </c>
      <c r="Q33" s="5">
        <v>985</v>
      </c>
      <c r="R33" s="5">
        <v>981</v>
      </c>
    </row>
    <row r="34" spans="1:18" x14ac:dyDescent="0.25">
      <c r="A34" s="8">
        <v>91</v>
      </c>
      <c r="B34" s="5">
        <v>261</v>
      </c>
      <c r="C34" s="5">
        <v>250</v>
      </c>
      <c r="D34" s="5">
        <v>216</v>
      </c>
      <c r="E34" s="5">
        <v>209</v>
      </c>
      <c r="F34" s="5">
        <v>156</v>
      </c>
      <c r="G34" s="5">
        <v>149</v>
      </c>
      <c r="H34" s="5">
        <v>145</v>
      </c>
      <c r="I34" s="5">
        <v>105</v>
      </c>
      <c r="J34" s="5">
        <v>95</v>
      </c>
      <c r="K34" s="5">
        <v>61</v>
      </c>
      <c r="L34" s="5">
        <v>61</v>
      </c>
      <c r="M34" s="5">
        <v>60</v>
      </c>
      <c r="N34" s="5">
        <v>61</v>
      </c>
      <c r="O34" s="5">
        <v>49</v>
      </c>
      <c r="P34" s="5">
        <v>48</v>
      </c>
      <c r="Q34" s="5">
        <v>46</v>
      </c>
      <c r="R34" s="5">
        <v>41</v>
      </c>
    </row>
    <row r="35" spans="1:18" x14ac:dyDescent="0.25">
      <c r="A35" s="8">
        <v>92</v>
      </c>
      <c r="B35" s="5">
        <v>3</v>
      </c>
      <c r="C35" s="5">
        <v>3</v>
      </c>
      <c r="D35" s="5">
        <v>3</v>
      </c>
      <c r="E35" s="5">
        <v>2</v>
      </c>
      <c r="F35" s="5">
        <v>2</v>
      </c>
      <c r="G35" s="5">
        <v>1</v>
      </c>
      <c r="H35" s="5">
        <v>1</v>
      </c>
      <c r="I35" s="5">
        <v>2</v>
      </c>
      <c r="J35" s="5">
        <v>2</v>
      </c>
      <c r="K35" s="5">
        <v>1</v>
      </c>
      <c r="L35" s="5">
        <v>1</v>
      </c>
      <c r="M35" s="5">
        <v>1</v>
      </c>
      <c r="N35" s="5">
        <v>1</v>
      </c>
      <c r="O35" s="5"/>
      <c r="P35" s="5"/>
      <c r="Q35" s="5"/>
      <c r="R35" s="5"/>
    </row>
    <row r="36" spans="1:18" x14ac:dyDescent="0.25">
      <c r="A36" s="8">
        <v>93</v>
      </c>
      <c r="B36" s="5">
        <v>30</v>
      </c>
      <c r="C36" s="5">
        <v>14</v>
      </c>
      <c r="D36" s="5">
        <v>7</v>
      </c>
      <c r="E36" s="5">
        <v>5</v>
      </c>
      <c r="F36" s="5">
        <v>3</v>
      </c>
      <c r="G36" s="5">
        <v>4</v>
      </c>
      <c r="H36" s="5">
        <v>6</v>
      </c>
      <c r="I36" s="5">
        <v>5</v>
      </c>
      <c r="J36" s="5">
        <v>6</v>
      </c>
      <c r="K36" s="5">
        <v>6</v>
      </c>
      <c r="L36" s="5">
        <v>4</v>
      </c>
      <c r="M36" s="5">
        <v>3</v>
      </c>
      <c r="N36" s="5">
        <v>3</v>
      </c>
      <c r="O36" s="5">
        <v>2</v>
      </c>
      <c r="P36" s="5"/>
      <c r="Q36" s="5"/>
      <c r="R36" s="5"/>
    </row>
    <row r="37" spans="1:18" x14ac:dyDescent="0.25">
      <c r="A37" s="8">
        <v>94</v>
      </c>
      <c r="B37" s="5">
        <v>7</v>
      </c>
      <c r="C37" s="5">
        <v>5</v>
      </c>
      <c r="D37" s="5">
        <v>6</v>
      </c>
      <c r="E37" s="5">
        <v>7</v>
      </c>
      <c r="F37" s="5">
        <v>8</v>
      </c>
      <c r="G37" s="5">
        <v>6</v>
      </c>
      <c r="H37" s="5">
        <v>6</v>
      </c>
      <c r="I37" s="5"/>
      <c r="J37" s="5">
        <v>2</v>
      </c>
      <c r="K37" s="5">
        <v>4</v>
      </c>
      <c r="L37" s="5">
        <v>2</v>
      </c>
      <c r="M37" s="5">
        <v>1</v>
      </c>
      <c r="N37" s="5">
        <v>3</v>
      </c>
      <c r="O37" s="5">
        <v>1</v>
      </c>
      <c r="P37" s="5">
        <v>2</v>
      </c>
      <c r="Q37" s="5">
        <v>1</v>
      </c>
      <c r="R37" s="5">
        <v>1</v>
      </c>
    </row>
    <row r="38" spans="1:18" x14ac:dyDescent="0.25">
      <c r="A38" s="8">
        <v>95</v>
      </c>
      <c r="B38" s="5">
        <v>519</v>
      </c>
      <c r="C38" s="5">
        <v>516</v>
      </c>
      <c r="D38" s="5">
        <v>512</v>
      </c>
      <c r="E38" s="5">
        <v>465</v>
      </c>
      <c r="F38" s="5">
        <v>441</v>
      </c>
      <c r="G38" s="5">
        <v>456</v>
      </c>
      <c r="H38" s="5">
        <v>455</v>
      </c>
      <c r="I38" s="5">
        <v>438</v>
      </c>
      <c r="J38" s="5">
        <v>459</v>
      </c>
      <c r="K38" s="5">
        <v>460</v>
      </c>
      <c r="L38" s="5">
        <v>453</v>
      </c>
      <c r="M38" s="5">
        <v>449</v>
      </c>
      <c r="N38" s="5">
        <v>410</v>
      </c>
      <c r="O38" s="5">
        <v>387</v>
      </c>
      <c r="P38" s="5">
        <v>365</v>
      </c>
      <c r="Q38" s="5">
        <v>303</v>
      </c>
      <c r="R38" s="5">
        <v>238</v>
      </c>
    </row>
    <row r="39" spans="1:18" x14ac:dyDescent="0.25">
      <c r="A39" s="8" t="s">
        <v>8</v>
      </c>
      <c r="B39" s="5">
        <f>SUM(B31,B35:B37)</f>
        <v>40</v>
      </c>
      <c r="C39" s="5">
        <f t="shared" ref="C39:R39" si="3">SUM(C31,C35:C37)</f>
        <v>22</v>
      </c>
      <c r="D39" s="5">
        <f t="shared" si="3"/>
        <v>16</v>
      </c>
      <c r="E39" s="5">
        <f t="shared" si="3"/>
        <v>14</v>
      </c>
      <c r="F39" s="5">
        <f t="shared" si="3"/>
        <v>13</v>
      </c>
      <c r="G39" s="5">
        <f t="shared" si="3"/>
        <v>11</v>
      </c>
      <c r="H39" s="5">
        <f t="shared" si="3"/>
        <v>13</v>
      </c>
      <c r="I39" s="5">
        <f t="shared" si="3"/>
        <v>7</v>
      </c>
      <c r="J39" s="5">
        <f t="shared" si="3"/>
        <v>10</v>
      </c>
      <c r="K39" s="5">
        <f t="shared" si="3"/>
        <v>11</v>
      </c>
      <c r="L39" s="5">
        <f t="shared" si="3"/>
        <v>7</v>
      </c>
      <c r="M39" s="5">
        <f t="shared" si="3"/>
        <v>5</v>
      </c>
      <c r="N39" s="5">
        <f t="shared" si="3"/>
        <v>7</v>
      </c>
      <c r="O39" s="5">
        <f t="shared" si="3"/>
        <v>3</v>
      </c>
      <c r="P39" s="5">
        <f t="shared" si="3"/>
        <v>2</v>
      </c>
      <c r="Q39" s="5">
        <f t="shared" si="3"/>
        <v>1</v>
      </c>
      <c r="R39" s="5">
        <f t="shared" si="3"/>
        <v>1</v>
      </c>
    </row>
    <row r="40" spans="1:18" x14ac:dyDescent="0.25">
      <c r="A40" s="1" t="s">
        <v>10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x14ac:dyDescent="0.25">
      <c r="A41" s="8">
        <v>75</v>
      </c>
      <c r="B41" s="5">
        <f>B31/SUM(B$31:B$38)*100</f>
        <v>0</v>
      </c>
      <c r="C41" s="5">
        <f t="shared" ref="C41:R49" si="4">C31/SUM(C$31:C$38)*100</f>
        <v>0</v>
      </c>
      <c r="D41" s="5">
        <f t="shared" si="4"/>
        <v>0</v>
      </c>
      <c r="E41" s="5">
        <f t="shared" si="4"/>
        <v>0</v>
      </c>
      <c r="F41" s="5">
        <f t="shared" si="4"/>
        <v>0</v>
      </c>
      <c r="G41" s="5">
        <f t="shared" si="4"/>
        <v>0</v>
      </c>
      <c r="H41" s="5">
        <f t="shared" si="4"/>
        <v>0</v>
      </c>
      <c r="I41" s="5">
        <f t="shared" si="4"/>
        <v>0</v>
      </c>
      <c r="J41" s="5">
        <f t="shared" si="4"/>
        <v>0</v>
      </c>
      <c r="K41" s="5">
        <f t="shared" si="4"/>
        <v>0</v>
      </c>
      <c r="L41" s="5">
        <f t="shared" si="4"/>
        <v>0</v>
      </c>
      <c r="M41" s="5">
        <f t="shared" si="4"/>
        <v>0</v>
      </c>
      <c r="N41" s="5">
        <f t="shared" si="4"/>
        <v>0</v>
      </c>
      <c r="O41" s="5">
        <f t="shared" si="4"/>
        <v>0</v>
      </c>
      <c r="P41" s="5">
        <f t="shared" si="4"/>
        <v>0</v>
      </c>
      <c r="Q41" s="5">
        <f t="shared" si="4"/>
        <v>0</v>
      </c>
      <c r="R41" s="5">
        <f t="shared" si="4"/>
        <v>0</v>
      </c>
    </row>
    <row r="42" spans="1:18" x14ac:dyDescent="0.25">
      <c r="A42" s="8">
        <v>77</v>
      </c>
      <c r="B42" s="5">
        <f t="shared" ref="B42:Q49" si="5">B32/SUM(B$31:B$38)*100</f>
        <v>68.743494423791816</v>
      </c>
      <c r="C42" s="5">
        <f t="shared" si="5"/>
        <v>68.35118419067733</v>
      </c>
      <c r="D42" s="5">
        <f t="shared" si="5"/>
        <v>67.762152247019259</v>
      </c>
      <c r="E42" s="5">
        <f t="shared" si="5"/>
        <v>67.035160448334096</v>
      </c>
      <c r="F42" s="5">
        <f t="shared" si="5"/>
        <v>66.994689159637616</v>
      </c>
      <c r="G42" s="5">
        <f t="shared" si="5"/>
        <v>65.755166931637518</v>
      </c>
      <c r="H42" s="5">
        <f t="shared" si="5"/>
        <v>64.969062351261314</v>
      </c>
      <c r="I42" s="5">
        <f t="shared" si="5"/>
        <v>64.611390556547136</v>
      </c>
      <c r="J42" s="5">
        <f t="shared" si="5"/>
        <v>64.344262295081961</v>
      </c>
      <c r="K42" s="5">
        <f t="shared" si="5"/>
        <v>64.613848202396809</v>
      </c>
      <c r="L42" s="5">
        <f t="shared" si="5"/>
        <v>64.85507246376811</v>
      </c>
      <c r="M42" s="5">
        <f t="shared" si="5"/>
        <v>64.080459770114942</v>
      </c>
      <c r="N42" s="5">
        <f t="shared" si="5"/>
        <v>64.977220956719819</v>
      </c>
      <c r="O42" s="5">
        <f t="shared" si="5"/>
        <v>68.272764393630041</v>
      </c>
      <c r="P42" s="5">
        <f t="shared" si="5"/>
        <v>69.699534490055015</v>
      </c>
      <c r="Q42" s="5">
        <f t="shared" si="5"/>
        <v>70.845162699279314</v>
      </c>
      <c r="R42" s="5">
        <f t="shared" si="4"/>
        <v>71.902852049910877</v>
      </c>
    </row>
    <row r="43" spans="1:18" x14ac:dyDescent="0.25">
      <c r="A43" s="8">
        <v>78</v>
      </c>
      <c r="B43" s="5">
        <f t="shared" si="5"/>
        <v>19.063197026022305</v>
      </c>
      <c r="C43" s="5">
        <f t="shared" si="4"/>
        <v>19.761653341378789</v>
      </c>
      <c r="D43" s="5">
        <f t="shared" si="4"/>
        <v>20.865178844390094</v>
      </c>
      <c r="E43" s="5">
        <f t="shared" si="4"/>
        <v>22.401351143866112</v>
      </c>
      <c r="F43" s="5">
        <f t="shared" si="4"/>
        <v>23.477038425492033</v>
      </c>
      <c r="G43" s="5">
        <f t="shared" si="4"/>
        <v>24.451510333863276</v>
      </c>
      <c r="H43" s="5">
        <f t="shared" si="4"/>
        <v>25.305410122164052</v>
      </c>
      <c r="I43" s="5">
        <f t="shared" si="4"/>
        <v>26.464384228460165</v>
      </c>
      <c r="J43" s="5">
        <f t="shared" si="4"/>
        <v>26.409836065573771</v>
      </c>
      <c r="K43" s="5">
        <f t="shared" si="4"/>
        <v>26.531291611185086</v>
      </c>
      <c r="L43" s="5">
        <f t="shared" si="4"/>
        <v>26.155969634230502</v>
      </c>
      <c r="M43" s="5">
        <f t="shared" si="4"/>
        <v>26.688218390804597</v>
      </c>
      <c r="N43" s="5">
        <f t="shared" si="4"/>
        <v>25.949126803340928</v>
      </c>
      <c r="O43" s="5">
        <f t="shared" si="4"/>
        <v>22.764393630053085</v>
      </c>
      <c r="P43" s="5">
        <f t="shared" si="4"/>
        <v>21.519255184088024</v>
      </c>
      <c r="Q43" s="5">
        <f t="shared" si="4"/>
        <v>21.511246997160953</v>
      </c>
      <c r="R43" s="5">
        <f t="shared" si="4"/>
        <v>21.858288770053477</v>
      </c>
    </row>
    <row r="44" spans="1:18" x14ac:dyDescent="0.25">
      <c r="A44" s="8">
        <v>91</v>
      </c>
      <c r="B44" s="5">
        <f t="shared" si="5"/>
        <v>3.8810408921933082</v>
      </c>
      <c r="C44" s="5">
        <f t="shared" si="4"/>
        <v>3.7713078895761054</v>
      </c>
      <c r="D44" s="5">
        <f t="shared" si="4"/>
        <v>3.3017425863650258</v>
      </c>
      <c r="E44" s="5">
        <f t="shared" si="4"/>
        <v>3.208966682020574</v>
      </c>
      <c r="F44" s="5">
        <f t="shared" si="4"/>
        <v>2.4367385192127462</v>
      </c>
      <c r="G44" s="5">
        <f t="shared" si="4"/>
        <v>2.368839427662957</v>
      </c>
      <c r="H44" s="5">
        <f t="shared" si="4"/>
        <v>2.3004918292876408</v>
      </c>
      <c r="I44" s="5">
        <f t="shared" si="4"/>
        <v>1.7037157228622424</v>
      </c>
      <c r="J44" s="5">
        <f t="shared" si="4"/>
        <v>1.557377049180328</v>
      </c>
      <c r="K44" s="5">
        <f t="shared" si="4"/>
        <v>1.015312916111851</v>
      </c>
      <c r="L44" s="5">
        <f t="shared" si="4"/>
        <v>1.0524499654934438</v>
      </c>
      <c r="M44" s="5">
        <f t="shared" si="4"/>
        <v>1.0775862068965518</v>
      </c>
      <c r="N44" s="5">
        <f t="shared" si="4"/>
        <v>1.1579347000759301</v>
      </c>
      <c r="O44" s="5">
        <f t="shared" si="4"/>
        <v>1.0004083299305839</v>
      </c>
      <c r="P44" s="5">
        <f t="shared" si="4"/>
        <v>1.0156580617858655</v>
      </c>
      <c r="Q44" s="5">
        <f t="shared" si="4"/>
        <v>1.0045861541821359</v>
      </c>
      <c r="R44" s="5">
        <f t="shared" si="4"/>
        <v>0.91354723707664887</v>
      </c>
    </row>
    <row r="45" spans="1:18" x14ac:dyDescent="0.25">
      <c r="A45" s="8">
        <v>92</v>
      </c>
      <c r="B45" s="5">
        <f t="shared" si="5"/>
        <v>4.4609665427509292E-2</v>
      </c>
      <c r="C45" s="5">
        <f t="shared" si="4"/>
        <v>4.5255694674913263E-2</v>
      </c>
      <c r="D45" s="5">
        <f t="shared" si="4"/>
        <v>4.585753592173647E-2</v>
      </c>
      <c r="E45" s="5">
        <f t="shared" si="4"/>
        <v>3.0707815138952863E-2</v>
      </c>
      <c r="F45" s="5">
        <f t="shared" si="4"/>
        <v>3.1240237425804434E-2</v>
      </c>
      <c r="G45" s="5">
        <f t="shared" si="4"/>
        <v>1.5898251192368838E-2</v>
      </c>
      <c r="H45" s="5">
        <f t="shared" si="4"/>
        <v>1.5865460891638903E-2</v>
      </c>
      <c r="I45" s="5">
        <f t="shared" si="4"/>
        <v>3.2451728054518902E-2</v>
      </c>
      <c r="J45" s="5">
        <f t="shared" si="4"/>
        <v>3.2786885245901641E-2</v>
      </c>
      <c r="K45" s="5">
        <f t="shared" si="4"/>
        <v>1.6644474034620507E-2</v>
      </c>
      <c r="L45" s="5">
        <f t="shared" si="4"/>
        <v>1.725327812284334E-2</v>
      </c>
      <c r="M45" s="5">
        <f t="shared" si="4"/>
        <v>1.7959770114942528E-2</v>
      </c>
      <c r="N45" s="5">
        <f t="shared" si="4"/>
        <v>1.8982536066818528E-2</v>
      </c>
      <c r="O45" s="5">
        <f t="shared" si="4"/>
        <v>0</v>
      </c>
      <c r="P45" s="5">
        <f t="shared" si="4"/>
        <v>0</v>
      </c>
      <c r="Q45" s="5">
        <f t="shared" si="4"/>
        <v>0</v>
      </c>
      <c r="R45" s="5">
        <f t="shared" si="4"/>
        <v>0</v>
      </c>
    </row>
    <row r="46" spans="1:18" x14ac:dyDescent="0.25">
      <c r="A46" s="8">
        <v>93</v>
      </c>
      <c r="B46" s="5">
        <f t="shared" si="5"/>
        <v>0.44609665427509293</v>
      </c>
      <c r="C46" s="5">
        <f t="shared" si="4"/>
        <v>0.21119324181626187</v>
      </c>
      <c r="D46" s="5">
        <f t="shared" si="4"/>
        <v>0.10700091715071844</v>
      </c>
      <c r="E46" s="5">
        <f t="shared" si="4"/>
        <v>7.6769537847382163E-2</v>
      </c>
      <c r="F46" s="5">
        <f t="shared" si="4"/>
        <v>4.6860356138706656E-2</v>
      </c>
      <c r="G46" s="5">
        <f t="shared" si="4"/>
        <v>6.3593004769475353E-2</v>
      </c>
      <c r="H46" s="5">
        <f t="shared" si="4"/>
        <v>9.5192765349833411E-2</v>
      </c>
      <c r="I46" s="5">
        <f t="shared" si="4"/>
        <v>8.1129320136297256E-2</v>
      </c>
      <c r="J46" s="5">
        <f t="shared" si="4"/>
        <v>9.8360655737704916E-2</v>
      </c>
      <c r="K46" s="5">
        <f t="shared" si="4"/>
        <v>9.9866844207723043E-2</v>
      </c>
      <c r="L46" s="5">
        <f t="shared" si="4"/>
        <v>6.901311249137336E-2</v>
      </c>
      <c r="M46" s="5">
        <f t="shared" si="4"/>
        <v>5.3879310344827583E-2</v>
      </c>
      <c r="N46" s="5">
        <f t="shared" si="4"/>
        <v>5.6947608200455579E-2</v>
      </c>
      <c r="O46" s="5">
        <f t="shared" si="4"/>
        <v>4.0832993058391179E-2</v>
      </c>
      <c r="P46" s="5">
        <f t="shared" si="4"/>
        <v>0</v>
      </c>
      <c r="Q46" s="5">
        <f t="shared" si="4"/>
        <v>0</v>
      </c>
      <c r="R46" s="5">
        <f t="shared" si="4"/>
        <v>0</v>
      </c>
    </row>
    <row r="47" spans="1:18" x14ac:dyDescent="0.25">
      <c r="A47" s="8">
        <v>94</v>
      </c>
      <c r="B47" s="5">
        <f t="shared" si="5"/>
        <v>0.10408921933085502</v>
      </c>
      <c r="C47" s="5">
        <f t="shared" si="4"/>
        <v>7.5426157791522105E-2</v>
      </c>
      <c r="D47" s="5">
        <f t="shared" si="4"/>
        <v>9.171507184347294E-2</v>
      </c>
      <c r="E47" s="5">
        <f t="shared" si="4"/>
        <v>0.10747735298633503</v>
      </c>
      <c r="F47" s="5">
        <f t="shared" si="4"/>
        <v>0.12496094970321774</v>
      </c>
      <c r="G47" s="5">
        <f t="shared" si="4"/>
        <v>9.538950715421303E-2</v>
      </c>
      <c r="H47" s="5">
        <f t="shared" si="4"/>
        <v>9.5192765349833411E-2</v>
      </c>
      <c r="I47" s="5">
        <f t="shared" si="4"/>
        <v>0</v>
      </c>
      <c r="J47" s="5">
        <f t="shared" si="4"/>
        <v>3.2786885245901641E-2</v>
      </c>
      <c r="K47" s="5">
        <f t="shared" si="4"/>
        <v>6.6577896138482029E-2</v>
      </c>
      <c r="L47" s="5">
        <f t="shared" si="4"/>
        <v>3.450655624568668E-2</v>
      </c>
      <c r="M47" s="5">
        <f t="shared" si="4"/>
        <v>1.7959770114942528E-2</v>
      </c>
      <c r="N47" s="5">
        <f t="shared" si="4"/>
        <v>5.6947608200455579E-2</v>
      </c>
      <c r="O47" s="5">
        <f t="shared" si="4"/>
        <v>2.0416496529195589E-2</v>
      </c>
      <c r="P47" s="5">
        <f t="shared" si="4"/>
        <v>4.2319085907744393E-2</v>
      </c>
      <c r="Q47" s="5">
        <f t="shared" si="4"/>
        <v>2.1838829438742081E-2</v>
      </c>
      <c r="R47" s="5">
        <f t="shared" si="4"/>
        <v>2.2281639928698752E-2</v>
      </c>
    </row>
    <row r="48" spans="1:18" x14ac:dyDescent="0.25">
      <c r="A48" s="8">
        <v>95</v>
      </c>
      <c r="B48" s="5">
        <f t="shared" si="5"/>
        <v>7.7174721189591082</v>
      </c>
      <c r="C48" s="5">
        <f t="shared" si="4"/>
        <v>7.7839794840850809</v>
      </c>
      <c r="D48" s="5">
        <f t="shared" si="4"/>
        <v>7.8263527973096911</v>
      </c>
      <c r="E48" s="5">
        <f t="shared" si="4"/>
        <v>7.1395670198065408</v>
      </c>
      <c r="F48" s="5">
        <f t="shared" si="4"/>
        <v>6.8884723523898783</v>
      </c>
      <c r="G48" s="5">
        <f t="shared" si="4"/>
        <v>7.2496025437201901</v>
      </c>
      <c r="H48" s="5">
        <f t="shared" si="4"/>
        <v>7.2187847056957004</v>
      </c>
      <c r="I48" s="5">
        <f t="shared" si="4"/>
        <v>7.1069284439396405</v>
      </c>
      <c r="J48" s="5">
        <f t="shared" si="4"/>
        <v>7.5245901639344259</v>
      </c>
      <c r="K48" s="5">
        <f t="shared" si="4"/>
        <v>7.6564580559254329</v>
      </c>
      <c r="L48" s="5">
        <f t="shared" si="4"/>
        <v>7.8157349896480337</v>
      </c>
      <c r="M48" s="5">
        <f t="shared" si="4"/>
        <v>8.0639367816091951</v>
      </c>
      <c r="N48" s="5">
        <f t="shared" si="4"/>
        <v>7.7828397873955959</v>
      </c>
      <c r="O48" s="5">
        <f t="shared" si="4"/>
        <v>7.9011841567986938</v>
      </c>
      <c r="P48" s="5">
        <f t="shared" si="4"/>
        <v>7.7232331781633521</v>
      </c>
      <c r="Q48" s="5">
        <f t="shared" si="4"/>
        <v>6.6171653199388514</v>
      </c>
      <c r="R48" s="5">
        <f t="shared" si="4"/>
        <v>5.3030303030303028</v>
      </c>
    </row>
    <row r="49" spans="1:18" x14ac:dyDescent="0.25">
      <c r="A49" s="8" t="s">
        <v>8</v>
      </c>
      <c r="B49" s="5">
        <f t="shared" si="5"/>
        <v>0.59479553903345728</v>
      </c>
      <c r="C49" s="5">
        <f t="shared" si="4"/>
        <v>0.33187509428269724</v>
      </c>
      <c r="D49" s="5">
        <f t="shared" si="4"/>
        <v>0.24457352491592785</v>
      </c>
      <c r="E49" s="5">
        <f t="shared" si="4"/>
        <v>0.21495470597267005</v>
      </c>
      <c r="F49" s="5">
        <f t="shared" si="4"/>
        <v>0.20306154326772885</v>
      </c>
      <c r="G49" s="5">
        <f t="shared" si="4"/>
        <v>0.17488076311605724</v>
      </c>
      <c r="H49" s="5">
        <f t="shared" si="4"/>
        <v>0.20625099159130572</v>
      </c>
      <c r="I49" s="5">
        <f t="shared" si="4"/>
        <v>0.11358104819081617</v>
      </c>
      <c r="J49" s="5">
        <f t="shared" si="4"/>
        <v>0.16393442622950818</v>
      </c>
      <c r="K49" s="5">
        <f t="shared" si="4"/>
        <v>0.18308921438082557</v>
      </c>
      <c r="L49" s="5">
        <f t="shared" si="4"/>
        <v>0.12077294685990338</v>
      </c>
      <c r="M49" s="5">
        <f t="shared" si="4"/>
        <v>8.9798850574712638E-2</v>
      </c>
      <c r="N49" s="5">
        <f t="shared" si="4"/>
        <v>0.13287775246772968</v>
      </c>
      <c r="O49" s="5">
        <f t="shared" si="4"/>
        <v>6.1249489587586775E-2</v>
      </c>
      <c r="P49" s="5">
        <f t="shared" si="4"/>
        <v>4.2319085907744393E-2</v>
      </c>
      <c r="Q49" s="5">
        <f t="shared" si="4"/>
        <v>2.1838829438742081E-2</v>
      </c>
      <c r="R49" s="5">
        <f t="shared" si="4"/>
        <v>2.2281639928698752E-2</v>
      </c>
    </row>
    <row r="52" spans="1:18" x14ac:dyDescent="0.25">
      <c r="B52" s="1" t="s">
        <v>7</v>
      </c>
      <c r="C52" s="1" t="s">
        <v>9</v>
      </c>
    </row>
    <row r="53" spans="1:18" x14ac:dyDescent="0.25">
      <c r="A53" s="1" t="s">
        <v>84</v>
      </c>
      <c r="B53" s="5">
        <f>R20</f>
        <v>59.177646524307136</v>
      </c>
      <c r="C53" s="5">
        <f>R42</f>
        <v>71.902852049910877</v>
      </c>
    </row>
    <row r="54" spans="1:18" x14ac:dyDescent="0.25">
      <c r="A54" s="1" t="s">
        <v>85</v>
      </c>
      <c r="B54" s="5">
        <f t="shared" ref="B54:B55" si="6">R21</f>
        <v>22.648796001817356</v>
      </c>
      <c r="C54" s="5">
        <f t="shared" ref="C54:C55" si="7">R43</f>
        <v>21.858288770053477</v>
      </c>
    </row>
    <row r="55" spans="1:18" x14ac:dyDescent="0.25">
      <c r="A55" s="1" t="s">
        <v>86</v>
      </c>
      <c r="B55" s="5">
        <f t="shared" si="6"/>
        <v>1.2494320763289415</v>
      </c>
      <c r="C55" s="5">
        <f t="shared" si="7"/>
        <v>0.91354723707664887</v>
      </c>
    </row>
    <row r="56" spans="1:18" x14ac:dyDescent="0.25">
      <c r="A56" s="1" t="s">
        <v>87</v>
      </c>
      <c r="B56" s="5">
        <f>R26</f>
        <v>16.651522035438436</v>
      </c>
      <c r="C56" s="5">
        <f>R48</f>
        <v>5.3030303030303028</v>
      </c>
    </row>
    <row r="57" spans="1:18" x14ac:dyDescent="0.25">
      <c r="A57" s="1" t="s">
        <v>88</v>
      </c>
      <c r="B57" s="5">
        <f>R27</f>
        <v>0.27260336210813269</v>
      </c>
      <c r="C57" s="5">
        <f>R49</f>
        <v>2.2281639928698752E-2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13" workbookViewId="0">
      <selection activeCell="K20" sqref="K20"/>
    </sheetView>
  </sheetViews>
  <sheetFormatPr baseColWidth="10" defaultColWidth="11.453125" defaultRowHeight="12.5" x14ac:dyDescent="0.25"/>
  <cols>
    <col min="1" max="1" width="23" style="21" customWidth="1"/>
    <col min="2" max="7" width="10" style="21" customWidth="1"/>
    <col min="8" max="16384" width="11.453125" style="21"/>
  </cols>
  <sheetData>
    <row r="1" spans="1:9" ht="13" x14ac:dyDescent="0.3">
      <c r="A1" s="21" t="s">
        <v>106</v>
      </c>
      <c r="B1" s="2" t="s">
        <v>107</v>
      </c>
    </row>
    <row r="2" spans="1:9" x14ac:dyDescent="0.25">
      <c r="A2" s="21" t="s">
        <v>108</v>
      </c>
      <c r="B2" s="21" t="s">
        <v>0</v>
      </c>
    </row>
    <row r="5" spans="1:9" x14ac:dyDescent="0.25">
      <c r="A5" s="21" t="s">
        <v>39</v>
      </c>
      <c r="B5" s="31" t="s">
        <v>21</v>
      </c>
      <c r="C5" s="31"/>
      <c r="D5" s="31"/>
      <c r="E5" s="31"/>
      <c r="F5" s="31" t="s">
        <v>22</v>
      </c>
      <c r="G5" s="31"/>
      <c r="H5" s="31"/>
      <c r="I5" s="31"/>
    </row>
    <row r="6" spans="1:9" x14ac:dyDescent="0.25">
      <c r="B6" s="25" t="s">
        <v>124</v>
      </c>
      <c r="C6" s="25" t="s">
        <v>125</v>
      </c>
      <c r="D6" s="25" t="s">
        <v>29</v>
      </c>
      <c r="E6" s="25" t="s">
        <v>30</v>
      </c>
      <c r="F6" s="25" t="s">
        <v>124</v>
      </c>
      <c r="G6" s="25" t="s">
        <v>125</v>
      </c>
      <c r="H6" s="25" t="s">
        <v>29</v>
      </c>
      <c r="I6" s="25" t="s">
        <v>30</v>
      </c>
    </row>
    <row r="7" spans="1:9" x14ac:dyDescent="0.25">
      <c r="A7" s="21" t="s">
        <v>25</v>
      </c>
      <c r="B7" s="23">
        <v>6674</v>
      </c>
      <c r="C7" s="23">
        <v>4402</v>
      </c>
      <c r="D7" s="26">
        <f t="shared" ref="D7:D12" si="0">(C7-B7)/B7</f>
        <v>-0.34042553191489361</v>
      </c>
      <c r="E7" s="24">
        <f t="shared" ref="E7:E12" si="1">((C7/B7)^(1/17))-1</f>
        <v>-2.4182817733765183E-2</v>
      </c>
      <c r="F7" s="23">
        <v>6725</v>
      </c>
      <c r="G7" s="23">
        <v>4488</v>
      </c>
      <c r="H7" s="26">
        <f t="shared" ref="H7:H12" si="2">(G7-F7)/F7</f>
        <v>-0.33263940520446095</v>
      </c>
      <c r="I7" s="24">
        <f t="shared" ref="I7:I12" si="3">((G7/F7)^(1/17))-1</f>
        <v>-2.3508947568518179E-2</v>
      </c>
    </row>
    <row r="8" spans="1:9" x14ac:dyDescent="0.25">
      <c r="A8" s="21" t="s">
        <v>24</v>
      </c>
      <c r="B8" s="23">
        <v>3672</v>
      </c>
      <c r="C8" s="23">
        <v>2480</v>
      </c>
      <c r="D8" s="26">
        <f t="shared" si="0"/>
        <v>-0.32461873638344224</v>
      </c>
      <c r="E8" s="24">
        <f t="shared" si="1"/>
        <v>-2.2822471858525595E-2</v>
      </c>
      <c r="F8" s="23">
        <v>2175</v>
      </c>
      <c r="G8" s="23">
        <v>1186</v>
      </c>
      <c r="H8" s="26">
        <f t="shared" si="2"/>
        <v>-0.45471264367816094</v>
      </c>
      <c r="I8" s="24">
        <f t="shared" si="3"/>
        <v>-3.5044294982802704E-2</v>
      </c>
    </row>
    <row r="9" spans="1:9" x14ac:dyDescent="0.25">
      <c r="A9" s="21" t="s">
        <v>23</v>
      </c>
      <c r="B9" s="23">
        <v>1593</v>
      </c>
      <c r="C9" s="23">
        <v>877</v>
      </c>
      <c r="D9" s="26">
        <f t="shared" si="0"/>
        <v>-0.44946641556811051</v>
      </c>
      <c r="E9" s="24">
        <f t="shared" si="1"/>
        <v>-3.4500642148566629E-2</v>
      </c>
      <c r="F9" s="23">
        <v>565</v>
      </c>
      <c r="G9" s="23">
        <v>423</v>
      </c>
      <c r="H9" s="26">
        <f t="shared" si="2"/>
        <v>-0.25132743362831861</v>
      </c>
      <c r="I9" s="24">
        <f t="shared" si="3"/>
        <v>-1.6882544831836599E-2</v>
      </c>
    </row>
    <row r="10" spans="1:9" x14ac:dyDescent="0.25">
      <c r="A10" s="21" t="s">
        <v>28</v>
      </c>
      <c r="B10" s="23">
        <v>5099</v>
      </c>
      <c r="C10" s="23">
        <v>3572</v>
      </c>
      <c r="D10" s="26">
        <f t="shared" si="0"/>
        <v>-0.2994704844087076</v>
      </c>
      <c r="E10" s="24">
        <f t="shared" si="1"/>
        <v>-2.071875391758593E-2</v>
      </c>
      <c r="F10" s="23">
        <v>3704</v>
      </c>
      <c r="G10" s="23">
        <v>2031</v>
      </c>
      <c r="H10" s="26">
        <f t="shared" si="2"/>
        <v>-0.45167386609071275</v>
      </c>
      <c r="I10" s="24">
        <f t="shared" si="3"/>
        <v>-3.472879770699322E-2</v>
      </c>
    </row>
    <row r="11" spans="1:9" x14ac:dyDescent="0.25">
      <c r="A11" s="21" t="s">
        <v>27</v>
      </c>
      <c r="B11" s="23">
        <v>765</v>
      </c>
      <c r="C11" s="23">
        <v>551</v>
      </c>
      <c r="D11" s="26">
        <f t="shared" si="0"/>
        <v>-0.27973856209150327</v>
      </c>
      <c r="E11" s="24">
        <f t="shared" si="1"/>
        <v>-1.9117314501950977E-2</v>
      </c>
      <c r="F11" s="23">
        <v>214</v>
      </c>
      <c r="G11" s="23">
        <v>86</v>
      </c>
      <c r="H11" s="26">
        <f t="shared" si="2"/>
        <v>-0.59813084112149528</v>
      </c>
      <c r="I11" s="24">
        <f t="shared" si="3"/>
        <v>-5.221274716312263E-2</v>
      </c>
    </row>
    <row r="12" spans="1:9" x14ac:dyDescent="0.25">
      <c r="A12" s="21" t="s">
        <v>26</v>
      </c>
      <c r="B12" s="23">
        <v>532</v>
      </c>
      <c r="C12" s="23">
        <v>386</v>
      </c>
      <c r="D12" s="26">
        <f t="shared" si="0"/>
        <v>-0.27443609022556392</v>
      </c>
      <c r="E12" s="24">
        <f t="shared" si="1"/>
        <v>-1.8694006651085116E-2</v>
      </c>
      <c r="F12" s="23">
        <v>71</v>
      </c>
      <c r="G12" s="23">
        <v>56</v>
      </c>
      <c r="H12" s="26">
        <f t="shared" si="2"/>
        <v>-0.21126760563380281</v>
      </c>
      <c r="I12" s="24">
        <f t="shared" si="3"/>
        <v>-1.3863485918089058E-2</v>
      </c>
    </row>
  </sheetData>
  <mergeCells count="2">
    <mergeCell ref="B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86"/>
  <sheetViews>
    <sheetView topLeftCell="F11" zoomScale="102" zoomScaleNormal="115" workbookViewId="0">
      <selection activeCell="O39" sqref="O39"/>
    </sheetView>
  </sheetViews>
  <sheetFormatPr baseColWidth="10" defaultColWidth="10.81640625" defaultRowHeight="12.5" x14ac:dyDescent="0.25"/>
  <cols>
    <col min="1" max="1" width="11.81640625" style="1" customWidth="1"/>
    <col min="2" max="16384" width="10.81640625" style="1"/>
  </cols>
  <sheetData>
    <row r="1" spans="1:9" ht="13" x14ac:dyDescent="0.3">
      <c r="A1" s="1" t="s">
        <v>91</v>
      </c>
      <c r="B1" s="2" t="s">
        <v>94</v>
      </c>
      <c r="C1" s="2"/>
      <c r="D1" s="2"/>
    </row>
    <row r="2" spans="1:9" x14ac:dyDescent="0.25">
      <c r="A2" s="1" t="s">
        <v>76</v>
      </c>
      <c r="B2" s="1" t="s">
        <v>0</v>
      </c>
    </row>
    <row r="5" spans="1:9" x14ac:dyDescent="0.25">
      <c r="A5" s="1" t="s">
        <v>45</v>
      </c>
    </row>
    <row r="6" spans="1:9" x14ac:dyDescent="0.25">
      <c r="B6" s="34" t="s">
        <v>25</v>
      </c>
      <c r="C6" s="17" t="s">
        <v>56</v>
      </c>
      <c r="D6" s="17" t="s">
        <v>109</v>
      </c>
      <c r="E6" s="16" t="s">
        <v>126</v>
      </c>
      <c r="F6" s="27" t="s">
        <v>127</v>
      </c>
      <c r="G6" s="16" t="s">
        <v>27</v>
      </c>
      <c r="H6" s="16" t="s">
        <v>110</v>
      </c>
      <c r="I6" s="16" t="s">
        <v>5</v>
      </c>
    </row>
    <row r="7" spans="1:9" x14ac:dyDescent="0.25">
      <c r="A7" s="18" t="s">
        <v>92</v>
      </c>
      <c r="B7" s="5">
        <v>4579</v>
      </c>
      <c r="C7" s="5">
        <v>1160</v>
      </c>
      <c r="D7" s="5">
        <v>29</v>
      </c>
      <c r="E7" s="5">
        <v>412</v>
      </c>
      <c r="F7" s="5">
        <v>2070</v>
      </c>
      <c r="G7" s="5">
        <v>108</v>
      </c>
      <c r="H7" s="5">
        <v>48</v>
      </c>
      <c r="I7" s="5">
        <v>8406</v>
      </c>
    </row>
    <row r="8" spans="1:9" x14ac:dyDescent="0.25">
      <c r="A8" s="18" t="s">
        <v>93</v>
      </c>
      <c r="B8" s="5">
        <v>4533</v>
      </c>
      <c r="C8" s="5">
        <v>1181</v>
      </c>
      <c r="D8" s="5">
        <v>26</v>
      </c>
      <c r="E8" s="5">
        <v>395</v>
      </c>
      <c r="F8" s="5">
        <v>2070</v>
      </c>
      <c r="G8" s="5">
        <v>100</v>
      </c>
      <c r="H8" s="5">
        <v>50</v>
      </c>
      <c r="I8" s="5">
        <v>8355</v>
      </c>
    </row>
    <row r="9" spans="1:9" x14ac:dyDescent="0.25">
      <c r="A9" s="18" t="s">
        <v>47</v>
      </c>
      <c r="B9" s="5">
        <v>4512</v>
      </c>
      <c r="C9" s="5">
        <v>1189</v>
      </c>
      <c r="D9" s="5">
        <v>27</v>
      </c>
      <c r="E9" s="5">
        <v>358</v>
      </c>
      <c r="F9" s="5">
        <v>2059</v>
      </c>
      <c r="G9" s="5">
        <v>101</v>
      </c>
      <c r="H9" s="5">
        <v>49</v>
      </c>
      <c r="I9" s="5">
        <v>8295</v>
      </c>
    </row>
    <row r="10" spans="1:9" x14ac:dyDescent="0.25">
      <c r="A10" s="18" t="s">
        <v>48</v>
      </c>
      <c r="B10" s="5">
        <v>4408</v>
      </c>
      <c r="C10" s="5">
        <v>1168</v>
      </c>
      <c r="D10" s="5">
        <v>30</v>
      </c>
      <c r="E10" s="5">
        <v>377</v>
      </c>
      <c r="F10" s="5">
        <v>2007</v>
      </c>
      <c r="G10" s="5">
        <v>103</v>
      </c>
      <c r="H10" s="5">
        <v>49</v>
      </c>
      <c r="I10" s="5">
        <v>8142</v>
      </c>
    </row>
    <row r="11" spans="1:9" x14ac:dyDescent="0.25">
      <c r="A11" s="18" t="s">
        <v>49</v>
      </c>
      <c r="B11" s="5">
        <v>4423</v>
      </c>
      <c r="C11" s="5">
        <v>1081</v>
      </c>
      <c r="D11" s="5">
        <v>38</v>
      </c>
      <c r="E11" s="5">
        <v>452</v>
      </c>
      <c r="F11" s="5">
        <v>1993</v>
      </c>
      <c r="G11" s="5">
        <v>91</v>
      </c>
      <c r="H11" s="5">
        <v>48</v>
      </c>
      <c r="I11" s="5">
        <v>8126</v>
      </c>
    </row>
    <row r="12" spans="1:9" x14ac:dyDescent="0.25">
      <c r="A12" s="18" t="s">
        <v>50</v>
      </c>
      <c r="B12" s="5">
        <v>4475</v>
      </c>
      <c r="C12" s="5">
        <v>1041</v>
      </c>
      <c r="D12" s="5">
        <v>39</v>
      </c>
      <c r="E12" s="5">
        <v>477</v>
      </c>
      <c r="F12" s="5">
        <v>1972</v>
      </c>
      <c r="G12" s="5">
        <v>82</v>
      </c>
      <c r="H12" s="5">
        <v>52</v>
      </c>
      <c r="I12" s="5">
        <v>8138</v>
      </c>
    </row>
    <row r="13" spans="1:9" x14ac:dyDescent="0.25">
      <c r="A13" s="18" t="s">
        <v>51</v>
      </c>
      <c r="B13" s="5">
        <v>4458</v>
      </c>
      <c r="C13" s="5">
        <v>990</v>
      </c>
      <c r="D13" s="5">
        <v>40</v>
      </c>
      <c r="E13" s="5">
        <v>519</v>
      </c>
      <c r="F13" s="5">
        <v>1961</v>
      </c>
      <c r="G13" s="5">
        <v>85</v>
      </c>
      <c r="H13" s="5">
        <v>55</v>
      </c>
      <c r="I13" s="5">
        <v>8108</v>
      </c>
    </row>
    <row r="14" spans="1:9" x14ac:dyDescent="0.25">
      <c r="A14" s="18" t="s">
        <v>52</v>
      </c>
      <c r="B14" s="5">
        <v>4477</v>
      </c>
      <c r="C14" s="5">
        <v>1013</v>
      </c>
      <c r="D14" s="5">
        <v>59</v>
      </c>
      <c r="E14" s="5">
        <v>550</v>
      </c>
      <c r="F14" s="5">
        <v>1977</v>
      </c>
      <c r="G14" s="5">
        <v>87</v>
      </c>
      <c r="H14" s="5">
        <v>51</v>
      </c>
      <c r="I14" s="5">
        <v>8214</v>
      </c>
    </row>
    <row r="15" spans="1:9" x14ac:dyDescent="0.25">
      <c r="A15" s="18" t="s">
        <v>57</v>
      </c>
      <c r="B15" s="5">
        <v>4437</v>
      </c>
      <c r="C15" s="5">
        <v>1011</v>
      </c>
      <c r="D15" s="5">
        <v>58</v>
      </c>
      <c r="E15" s="5">
        <v>494</v>
      </c>
      <c r="F15" s="5">
        <v>2044</v>
      </c>
      <c r="G15" s="5">
        <v>75</v>
      </c>
      <c r="H15" s="5">
        <v>51</v>
      </c>
      <c r="I15" s="5">
        <v>8170</v>
      </c>
    </row>
    <row r="16" spans="1:9" x14ac:dyDescent="0.25">
      <c r="A16" s="18" t="s">
        <v>58</v>
      </c>
      <c r="B16" s="5">
        <v>4435</v>
      </c>
      <c r="C16" s="5">
        <v>1007</v>
      </c>
      <c r="D16" s="5">
        <v>47</v>
      </c>
      <c r="E16" s="5">
        <v>469</v>
      </c>
      <c r="F16" s="5">
        <v>2032</v>
      </c>
      <c r="G16" s="5">
        <v>74</v>
      </c>
      <c r="H16" s="5">
        <v>52</v>
      </c>
      <c r="I16" s="5">
        <v>8116</v>
      </c>
    </row>
    <row r="17" spans="1:9" x14ac:dyDescent="0.25">
      <c r="A17" s="18" t="s">
        <v>59</v>
      </c>
      <c r="B17" s="5">
        <v>4448</v>
      </c>
      <c r="C17" s="5">
        <v>1090</v>
      </c>
      <c r="D17" s="5">
        <v>45</v>
      </c>
      <c r="E17" s="5">
        <v>446</v>
      </c>
      <c r="F17" s="5">
        <v>2015</v>
      </c>
      <c r="G17" s="5">
        <v>63</v>
      </c>
      <c r="H17" s="5">
        <v>53</v>
      </c>
      <c r="I17" s="5">
        <v>8160</v>
      </c>
    </row>
    <row r="18" spans="1:9" x14ac:dyDescent="0.25">
      <c r="A18" s="18" t="s">
        <v>60</v>
      </c>
      <c r="B18" s="5">
        <v>4455</v>
      </c>
      <c r="C18" s="5">
        <v>1125</v>
      </c>
      <c r="D18" s="5">
        <v>31</v>
      </c>
      <c r="E18" s="5">
        <v>406</v>
      </c>
      <c r="F18" s="5">
        <v>2076</v>
      </c>
      <c r="G18" s="5">
        <v>73</v>
      </c>
      <c r="H18" s="5">
        <v>59</v>
      </c>
      <c r="I18" s="5">
        <v>8225</v>
      </c>
    </row>
    <row r="19" spans="1:9" x14ac:dyDescent="0.25">
      <c r="A19" s="18"/>
      <c r="B19" s="5"/>
      <c r="C19" s="5"/>
      <c r="D19" s="5"/>
      <c r="E19" s="5"/>
      <c r="F19" s="5"/>
      <c r="G19" s="5"/>
      <c r="H19" s="5"/>
      <c r="I19" s="5"/>
    </row>
    <row r="22" spans="1:9" x14ac:dyDescent="0.25">
      <c r="A22" s="1" t="s">
        <v>46</v>
      </c>
    </row>
    <row r="23" spans="1:9" x14ac:dyDescent="0.25">
      <c r="B23" s="16" t="s">
        <v>25</v>
      </c>
      <c r="C23" s="17" t="s">
        <v>56</v>
      </c>
      <c r="D23" s="17" t="s">
        <v>109</v>
      </c>
      <c r="E23" s="27" t="s">
        <v>126</v>
      </c>
      <c r="F23" s="27" t="s">
        <v>127</v>
      </c>
      <c r="G23" s="17" t="s">
        <v>27</v>
      </c>
      <c r="H23" s="17" t="s">
        <v>110</v>
      </c>
      <c r="I23" s="16" t="s">
        <v>5</v>
      </c>
    </row>
    <row r="24" spans="1:9" x14ac:dyDescent="0.25">
      <c r="A24" s="18" t="s">
        <v>92</v>
      </c>
      <c r="B24" s="5">
        <v>4601</v>
      </c>
      <c r="C24" s="5">
        <v>2417</v>
      </c>
      <c r="D24" s="5">
        <v>386</v>
      </c>
      <c r="E24" s="5">
        <v>681</v>
      </c>
      <c r="F24" s="5">
        <v>3791</v>
      </c>
      <c r="G24" s="5">
        <v>517</v>
      </c>
      <c r="H24" s="5">
        <v>437</v>
      </c>
      <c r="I24" s="5">
        <v>12830</v>
      </c>
    </row>
    <row r="25" spans="1:9" x14ac:dyDescent="0.25">
      <c r="A25" s="18" t="s">
        <v>93</v>
      </c>
      <c r="B25" s="5">
        <v>4561</v>
      </c>
      <c r="C25" s="5">
        <v>2520</v>
      </c>
      <c r="D25" s="5">
        <v>331</v>
      </c>
      <c r="E25" s="5">
        <v>592</v>
      </c>
      <c r="F25" s="5">
        <v>3840</v>
      </c>
      <c r="G25" s="5">
        <v>500</v>
      </c>
      <c r="H25" s="5">
        <v>440</v>
      </c>
      <c r="I25" s="5">
        <v>12784</v>
      </c>
    </row>
    <row r="26" spans="1:9" x14ac:dyDescent="0.25">
      <c r="A26" s="18" t="s">
        <v>47</v>
      </c>
      <c r="B26" s="5">
        <v>4566</v>
      </c>
      <c r="C26" s="5">
        <v>2702</v>
      </c>
      <c r="D26" s="5">
        <v>282</v>
      </c>
      <c r="E26" s="5">
        <v>512</v>
      </c>
      <c r="F26" s="5">
        <v>3774</v>
      </c>
      <c r="G26" s="5">
        <v>495</v>
      </c>
      <c r="H26" s="5">
        <v>435</v>
      </c>
      <c r="I26" s="5">
        <v>12766</v>
      </c>
    </row>
    <row r="27" spans="1:9" x14ac:dyDescent="0.25">
      <c r="A27" s="18" t="s">
        <v>48</v>
      </c>
      <c r="B27" s="5">
        <v>4521</v>
      </c>
      <c r="C27" s="5">
        <v>2722</v>
      </c>
      <c r="D27" s="5">
        <v>236</v>
      </c>
      <c r="E27" s="5">
        <v>459</v>
      </c>
      <c r="F27" s="5">
        <v>3756</v>
      </c>
      <c r="G27" s="5">
        <v>541</v>
      </c>
      <c r="H27" s="5">
        <v>424</v>
      </c>
      <c r="I27" s="5">
        <v>12659</v>
      </c>
    </row>
    <row r="28" spans="1:9" x14ac:dyDescent="0.25">
      <c r="A28" s="18" t="s">
        <v>49</v>
      </c>
      <c r="B28" s="5">
        <v>4446</v>
      </c>
      <c r="C28" s="5">
        <v>2848</v>
      </c>
      <c r="D28" s="5">
        <v>178</v>
      </c>
      <c r="E28" s="5">
        <v>372</v>
      </c>
      <c r="F28" s="5">
        <v>3749</v>
      </c>
      <c r="G28" s="5">
        <v>551</v>
      </c>
      <c r="H28" s="5">
        <v>427</v>
      </c>
      <c r="I28" s="5">
        <v>12571</v>
      </c>
    </row>
    <row r="29" spans="1:9" x14ac:dyDescent="0.25">
      <c r="A29" s="18" t="s">
        <v>50</v>
      </c>
      <c r="B29" s="5">
        <v>4383</v>
      </c>
      <c r="C29" s="5">
        <v>2748</v>
      </c>
      <c r="D29" s="5">
        <v>240</v>
      </c>
      <c r="E29" s="5">
        <v>431</v>
      </c>
      <c r="F29" s="5">
        <v>3727</v>
      </c>
      <c r="G29" s="5">
        <v>550</v>
      </c>
      <c r="H29" s="5">
        <v>420</v>
      </c>
      <c r="I29" s="5">
        <v>12499</v>
      </c>
    </row>
    <row r="30" spans="1:9" x14ac:dyDescent="0.25">
      <c r="A30" s="18" t="s">
        <v>51</v>
      </c>
      <c r="B30" s="5">
        <v>4279</v>
      </c>
      <c r="C30" s="5">
        <v>2551</v>
      </c>
      <c r="D30" s="5">
        <v>316</v>
      </c>
      <c r="E30" s="5">
        <v>514</v>
      </c>
      <c r="F30" s="5">
        <v>3707</v>
      </c>
      <c r="G30" s="5">
        <v>533</v>
      </c>
      <c r="H30" s="5">
        <v>409</v>
      </c>
      <c r="I30" s="5">
        <v>12309</v>
      </c>
    </row>
    <row r="31" spans="1:9" x14ac:dyDescent="0.25">
      <c r="A31" s="18" t="s">
        <v>52</v>
      </c>
      <c r="B31" s="5">
        <v>4256</v>
      </c>
      <c r="C31" s="5">
        <v>2220</v>
      </c>
      <c r="D31" s="5">
        <v>383</v>
      </c>
      <c r="E31" s="5">
        <v>665</v>
      </c>
      <c r="F31" s="5">
        <v>3720</v>
      </c>
      <c r="G31" s="5">
        <v>536</v>
      </c>
      <c r="H31" s="5">
        <v>406</v>
      </c>
      <c r="I31" s="5">
        <v>12186</v>
      </c>
    </row>
    <row r="32" spans="1:9" x14ac:dyDescent="0.25">
      <c r="A32" s="18" t="s">
        <v>57</v>
      </c>
      <c r="B32" s="5">
        <v>4236</v>
      </c>
      <c r="C32" s="5">
        <v>1871</v>
      </c>
      <c r="D32" s="5">
        <v>409</v>
      </c>
      <c r="E32" s="5">
        <v>767</v>
      </c>
      <c r="F32" s="5">
        <v>3733</v>
      </c>
      <c r="G32" s="5">
        <v>519</v>
      </c>
      <c r="H32" s="5">
        <v>409</v>
      </c>
      <c r="I32" s="5">
        <v>11944</v>
      </c>
    </row>
    <row r="33" spans="1:9" x14ac:dyDescent="0.25">
      <c r="A33" s="18" t="s">
        <v>58</v>
      </c>
      <c r="B33" s="5">
        <v>4236</v>
      </c>
      <c r="C33" s="5">
        <v>1902</v>
      </c>
      <c r="D33" s="5">
        <v>355</v>
      </c>
      <c r="E33" s="5">
        <v>756</v>
      </c>
      <c r="F33" s="5">
        <v>3663</v>
      </c>
      <c r="G33" s="5">
        <v>519</v>
      </c>
      <c r="H33" s="5">
        <v>394</v>
      </c>
      <c r="I33" s="5">
        <v>11825</v>
      </c>
    </row>
    <row r="34" spans="1:9" x14ac:dyDescent="0.25">
      <c r="A34" s="18" t="s">
        <v>59</v>
      </c>
      <c r="B34" s="5">
        <v>4274</v>
      </c>
      <c r="C34" s="5">
        <v>1916</v>
      </c>
      <c r="D34" s="5">
        <v>414</v>
      </c>
      <c r="E34" s="5">
        <v>781</v>
      </c>
      <c r="F34" s="5">
        <v>3618</v>
      </c>
      <c r="G34" s="5">
        <v>524</v>
      </c>
      <c r="H34" s="5">
        <v>386</v>
      </c>
      <c r="I34" s="5">
        <v>11913</v>
      </c>
    </row>
    <row r="35" spans="1:9" x14ac:dyDescent="0.25">
      <c r="A35" s="18" t="s">
        <v>60</v>
      </c>
      <c r="B35" s="5">
        <v>4330</v>
      </c>
      <c r="C35" s="5">
        <v>2167</v>
      </c>
      <c r="D35" s="5">
        <v>331</v>
      </c>
      <c r="E35" s="5">
        <v>657</v>
      </c>
      <c r="F35" s="5">
        <v>3599</v>
      </c>
      <c r="G35" s="5">
        <v>522</v>
      </c>
      <c r="H35" s="5">
        <v>389</v>
      </c>
      <c r="I35" s="5">
        <v>11995</v>
      </c>
    </row>
    <row r="36" spans="1:9" x14ac:dyDescent="0.25">
      <c r="A36" s="18"/>
      <c r="B36" s="5"/>
      <c r="C36" s="5"/>
      <c r="D36" s="5"/>
      <c r="E36" s="5"/>
      <c r="F36" s="5"/>
      <c r="G36" s="5"/>
      <c r="H36" s="5"/>
      <c r="I36" s="5"/>
    </row>
    <row r="39" spans="1:9" x14ac:dyDescent="0.25">
      <c r="D39" s="5"/>
    </row>
    <row r="40" spans="1:9" x14ac:dyDescent="0.25">
      <c r="C40" s="5"/>
    </row>
    <row r="41" spans="1:9" x14ac:dyDescent="0.25">
      <c r="C41" s="5"/>
    </row>
    <row r="42" spans="1:9" x14ac:dyDescent="0.25">
      <c r="C42" s="5"/>
    </row>
    <row r="43" spans="1:9" x14ac:dyDescent="0.25">
      <c r="C43" s="5"/>
    </row>
    <row r="44" spans="1:9" x14ac:dyDescent="0.25">
      <c r="C44" s="5"/>
    </row>
    <row r="45" spans="1:9" x14ac:dyDescent="0.25">
      <c r="C45" s="5"/>
    </row>
    <row r="46" spans="1:9" x14ac:dyDescent="0.25">
      <c r="C46" s="5"/>
    </row>
    <row r="47" spans="1:9" x14ac:dyDescent="0.25">
      <c r="C47" s="5"/>
    </row>
    <row r="48" spans="1:9" x14ac:dyDescent="0.25">
      <c r="C48" s="5"/>
    </row>
    <row r="49" spans="1:9" x14ac:dyDescent="0.25">
      <c r="C49" s="5"/>
    </row>
    <row r="50" spans="1:9" x14ac:dyDescent="0.25">
      <c r="C50" s="5"/>
    </row>
    <row r="51" spans="1:9" x14ac:dyDescent="0.25">
      <c r="C51" s="5"/>
    </row>
    <row r="56" spans="1:9" x14ac:dyDescent="0.25">
      <c r="B56" s="17"/>
      <c r="C56" s="17"/>
      <c r="D56" s="17"/>
      <c r="E56" s="17"/>
      <c r="F56" s="27"/>
      <c r="G56" s="17"/>
      <c r="H56" s="17"/>
      <c r="I56" s="17"/>
    </row>
    <row r="57" spans="1:9" x14ac:dyDescent="0.25">
      <c r="A57" s="18"/>
      <c r="B57" s="5"/>
      <c r="C57" s="5"/>
      <c r="D57" s="5"/>
      <c r="E57" s="5"/>
      <c r="F57" s="5"/>
      <c r="G57" s="5"/>
      <c r="H57" s="5"/>
      <c r="I57" s="5"/>
    </row>
    <row r="58" spans="1:9" x14ac:dyDescent="0.25">
      <c r="A58" s="18"/>
      <c r="B58" s="5"/>
      <c r="C58" s="5"/>
      <c r="D58" s="5"/>
      <c r="E58" s="5"/>
      <c r="F58" s="5"/>
      <c r="G58" s="5"/>
      <c r="H58" s="5"/>
      <c r="I58" s="5"/>
    </row>
    <row r="59" spans="1:9" x14ac:dyDescent="0.25">
      <c r="A59" s="18"/>
      <c r="B59" s="5"/>
      <c r="C59" s="5"/>
      <c r="D59" s="5"/>
      <c r="E59" s="5"/>
      <c r="F59" s="5"/>
      <c r="G59" s="5"/>
      <c r="H59" s="5"/>
      <c r="I59" s="5"/>
    </row>
    <row r="60" spans="1:9" x14ac:dyDescent="0.25">
      <c r="A60" s="18"/>
      <c r="B60" s="5"/>
      <c r="C60" s="5"/>
      <c r="D60" s="5"/>
      <c r="E60" s="5"/>
      <c r="F60" s="5"/>
      <c r="G60" s="5"/>
      <c r="H60" s="5"/>
      <c r="I60" s="5"/>
    </row>
    <row r="61" spans="1:9" x14ac:dyDescent="0.25">
      <c r="A61" s="18"/>
      <c r="B61" s="5"/>
      <c r="C61" s="5"/>
      <c r="D61" s="5"/>
      <c r="E61" s="5"/>
      <c r="F61" s="5"/>
      <c r="G61" s="5"/>
      <c r="H61" s="5"/>
      <c r="I61" s="5"/>
    </row>
    <row r="62" spans="1:9" x14ac:dyDescent="0.25">
      <c r="A62" s="18"/>
      <c r="B62" s="5"/>
      <c r="C62" s="5"/>
      <c r="D62" s="5"/>
      <c r="E62" s="5"/>
      <c r="F62" s="5"/>
      <c r="G62" s="5"/>
      <c r="H62" s="5"/>
      <c r="I62" s="5"/>
    </row>
    <row r="63" spans="1:9" x14ac:dyDescent="0.25">
      <c r="A63" s="18"/>
      <c r="B63" s="5"/>
      <c r="C63" s="5"/>
      <c r="D63" s="5"/>
      <c r="E63" s="5"/>
      <c r="F63" s="5"/>
      <c r="G63" s="5"/>
      <c r="H63" s="5"/>
      <c r="I63" s="5"/>
    </row>
    <row r="64" spans="1:9" x14ac:dyDescent="0.25">
      <c r="A64" s="18"/>
      <c r="B64" s="5"/>
      <c r="C64" s="5"/>
      <c r="D64" s="5"/>
      <c r="E64" s="5"/>
      <c r="F64" s="5"/>
      <c r="G64" s="5"/>
      <c r="H64" s="5"/>
      <c r="I64" s="5"/>
    </row>
    <row r="65" spans="1:9" x14ac:dyDescent="0.25">
      <c r="A65" s="18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18"/>
      <c r="B66" s="5"/>
      <c r="C66" s="5"/>
      <c r="D66" s="5"/>
      <c r="E66" s="5"/>
      <c r="F66" s="5"/>
      <c r="G66" s="5"/>
      <c r="H66" s="5"/>
      <c r="I66" s="5"/>
    </row>
    <row r="67" spans="1:9" x14ac:dyDescent="0.25">
      <c r="A67" s="18"/>
      <c r="B67" s="5"/>
      <c r="C67" s="5"/>
      <c r="D67" s="5"/>
      <c r="E67" s="5"/>
      <c r="F67" s="5"/>
      <c r="G67" s="5"/>
      <c r="H67" s="5"/>
      <c r="I67" s="5"/>
    </row>
    <row r="68" spans="1:9" x14ac:dyDescent="0.25">
      <c r="A68" s="18"/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18"/>
      <c r="B69" s="5"/>
      <c r="C69" s="5"/>
      <c r="D69" s="5"/>
      <c r="E69" s="5"/>
      <c r="F69" s="5"/>
      <c r="G69" s="5"/>
      <c r="H69" s="5"/>
      <c r="I69" s="5"/>
    </row>
    <row r="73" spans="1:9" x14ac:dyDescent="0.25">
      <c r="B73" s="17"/>
      <c r="C73" s="17"/>
      <c r="D73" s="17"/>
      <c r="E73" s="17"/>
      <c r="F73" s="27"/>
      <c r="G73" s="17"/>
      <c r="H73" s="17"/>
      <c r="I73" s="17"/>
    </row>
    <row r="74" spans="1:9" x14ac:dyDescent="0.25">
      <c r="A74" s="18"/>
      <c r="B74" s="5"/>
      <c r="C74" s="5"/>
      <c r="D74" s="5"/>
      <c r="E74" s="5"/>
      <c r="F74" s="5"/>
      <c r="G74" s="5"/>
      <c r="H74" s="5"/>
      <c r="I74" s="5"/>
    </row>
    <row r="75" spans="1:9" x14ac:dyDescent="0.25">
      <c r="A75" s="18"/>
      <c r="B75" s="5"/>
      <c r="C75" s="5"/>
      <c r="D75" s="5"/>
      <c r="E75" s="5"/>
      <c r="F75" s="5"/>
      <c r="G75" s="5"/>
      <c r="H75" s="5"/>
      <c r="I75" s="5"/>
    </row>
    <row r="76" spans="1:9" x14ac:dyDescent="0.25">
      <c r="A76" s="18"/>
      <c r="B76" s="5"/>
      <c r="C76" s="5"/>
      <c r="D76" s="5"/>
      <c r="E76" s="5"/>
      <c r="F76" s="5"/>
      <c r="G76" s="5"/>
      <c r="H76" s="5"/>
      <c r="I76" s="5"/>
    </row>
    <row r="77" spans="1:9" x14ac:dyDescent="0.25">
      <c r="A77" s="18"/>
      <c r="B77" s="5"/>
      <c r="C77" s="5"/>
      <c r="D77" s="5"/>
      <c r="E77" s="5"/>
      <c r="F77" s="5"/>
      <c r="G77" s="5"/>
      <c r="H77" s="5"/>
      <c r="I77" s="5"/>
    </row>
    <row r="78" spans="1:9" x14ac:dyDescent="0.25">
      <c r="A78" s="18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18"/>
      <c r="B79" s="5"/>
      <c r="C79" s="5"/>
      <c r="D79" s="5"/>
      <c r="E79" s="5"/>
      <c r="F79" s="5"/>
      <c r="G79" s="5"/>
      <c r="H79" s="5"/>
      <c r="I79" s="5"/>
    </row>
    <row r="80" spans="1:9" x14ac:dyDescent="0.25">
      <c r="A80" s="18"/>
      <c r="B80" s="5"/>
      <c r="C80" s="5"/>
      <c r="D80" s="5"/>
      <c r="E80" s="5"/>
      <c r="F80" s="5"/>
      <c r="G80" s="5"/>
      <c r="H80" s="5"/>
      <c r="I80" s="5"/>
    </row>
    <row r="81" spans="1:9" x14ac:dyDescent="0.25">
      <c r="A81" s="18"/>
      <c r="B81" s="5"/>
      <c r="C81" s="5"/>
      <c r="D81" s="5"/>
      <c r="E81" s="5"/>
      <c r="F81" s="5"/>
      <c r="G81" s="5"/>
      <c r="H81" s="5"/>
      <c r="I81" s="5"/>
    </row>
    <row r="82" spans="1:9" x14ac:dyDescent="0.25">
      <c r="A82" s="18"/>
      <c r="B82" s="5"/>
      <c r="C82" s="5"/>
      <c r="D82" s="5"/>
      <c r="E82" s="5"/>
      <c r="F82" s="5"/>
      <c r="G82" s="5"/>
      <c r="H82" s="5"/>
      <c r="I82" s="5"/>
    </row>
    <row r="83" spans="1:9" x14ac:dyDescent="0.25">
      <c r="A83" s="18"/>
      <c r="B83" s="5"/>
      <c r="C83" s="5"/>
      <c r="D83" s="5"/>
      <c r="E83" s="5"/>
      <c r="F83" s="5"/>
      <c r="G83" s="5"/>
      <c r="H83" s="5"/>
      <c r="I83" s="5"/>
    </row>
    <row r="84" spans="1:9" x14ac:dyDescent="0.25">
      <c r="A84" s="18"/>
      <c r="B84" s="5"/>
      <c r="C84" s="5"/>
      <c r="D84" s="5"/>
      <c r="E84" s="5"/>
      <c r="F84" s="5"/>
      <c r="G84" s="5"/>
      <c r="H84" s="5"/>
      <c r="I84" s="5"/>
    </row>
    <row r="85" spans="1:9" x14ac:dyDescent="0.25">
      <c r="A85" s="18"/>
      <c r="B85" s="5"/>
      <c r="C85" s="5"/>
      <c r="D85" s="5"/>
      <c r="E85" s="5"/>
      <c r="F85" s="5"/>
      <c r="G85" s="5"/>
      <c r="H85" s="5"/>
      <c r="I85" s="5"/>
    </row>
    <row r="86" spans="1:9" x14ac:dyDescent="0.25">
      <c r="A86" s="18"/>
      <c r="B86" s="5"/>
      <c r="C86" s="5"/>
      <c r="D86" s="5"/>
      <c r="E86" s="5"/>
      <c r="F86" s="5"/>
      <c r="G86" s="5"/>
      <c r="H86" s="5"/>
      <c r="I86" s="5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3"/>
  <sheetViews>
    <sheetView zoomScale="79" zoomScaleNormal="100" workbookViewId="0"/>
  </sheetViews>
  <sheetFormatPr baseColWidth="10" defaultColWidth="11.453125" defaultRowHeight="12.5" x14ac:dyDescent="0.25"/>
  <cols>
    <col min="1" max="16384" width="11.453125" style="1"/>
  </cols>
  <sheetData>
    <row r="1" spans="1:10" ht="13" x14ac:dyDescent="0.3">
      <c r="A1" s="1" t="s">
        <v>95</v>
      </c>
      <c r="B1" s="2" t="s">
        <v>96</v>
      </c>
      <c r="C1" s="2"/>
    </row>
    <row r="2" spans="1:10" x14ac:dyDescent="0.25">
      <c r="A2" s="1" t="s">
        <v>76</v>
      </c>
      <c r="B2" s="1" t="s">
        <v>0</v>
      </c>
    </row>
    <row r="3" spans="1:10" x14ac:dyDescent="0.25">
      <c r="A3" s="1" t="s">
        <v>40</v>
      </c>
      <c r="B3" s="1" t="s">
        <v>37</v>
      </c>
    </row>
    <row r="5" spans="1:10" x14ac:dyDescent="0.25">
      <c r="B5" s="30">
        <v>2010</v>
      </c>
      <c r="C5" s="30"/>
      <c r="D5" s="30">
        <v>2025</v>
      </c>
      <c r="E5" s="30"/>
    </row>
    <row r="6" spans="1:10" x14ac:dyDescent="0.25">
      <c r="B6" s="3" t="s">
        <v>2</v>
      </c>
      <c r="C6" s="3" t="s">
        <v>31</v>
      </c>
      <c r="D6" s="3" t="s">
        <v>2</v>
      </c>
      <c r="E6" s="3" t="s">
        <v>31</v>
      </c>
    </row>
    <row r="7" spans="1:10" x14ac:dyDescent="0.25">
      <c r="A7" s="1">
        <v>1</v>
      </c>
      <c r="B7" s="5">
        <v>3488</v>
      </c>
      <c r="C7" s="5">
        <v>2719</v>
      </c>
      <c r="D7" s="5">
        <v>2538</v>
      </c>
      <c r="E7" s="5">
        <v>1287</v>
      </c>
    </row>
    <row r="8" spans="1:10" x14ac:dyDescent="0.25">
      <c r="A8" s="1">
        <v>2</v>
      </c>
      <c r="B8" s="5">
        <v>3267</v>
      </c>
      <c r="C8" s="5">
        <v>2598</v>
      </c>
      <c r="D8" s="5">
        <v>2449</v>
      </c>
      <c r="E8" s="5">
        <v>1685</v>
      </c>
    </row>
    <row r="9" spans="1:10" x14ac:dyDescent="0.25">
      <c r="A9" s="1" t="s">
        <v>5</v>
      </c>
      <c r="B9" s="5">
        <f>SUM(B7:B8)</f>
        <v>6755</v>
      </c>
      <c r="C9" s="5">
        <f>SUM(C7:C8)</f>
        <v>5317</v>
      </c>
      <c r="D9" s="5">
        <f>SUM(D7:D8)</f>
        <v>4987</v>
      </c>
      <c r="E9" s="5">
        <f>SUM(E7:E8)</f>
        <v>2972</v>
      </c>
    </row>
    <row r="10" spans="1:10" x14ac:dyDescent="0.25">
      <c r="B10" s="5"/>
      <c r="C10" s="5"/>
      <c r="D10" s="5"/>
      <c r="E10" s="5"/>
    </row>
    <row r="11" spans="1:10" x14ac:dyDescent="0.25">
      <c r="A11" s="1" t="s">
        <v>32</v>
      </c>
      <c r="B11" s="7">
        <f>B9/SUM($B$9:$C$9)</f>
        <v>0.5595593108018555</v>
      </c>
      <c r="C11" s="7">
        <f>C9/SUM($B$9:$C$9)</f>
        <v>0.44044068919814444</v>
      </c>
      <c r="D11" s="7">
        <f>D9/SUM($D$9:$E$9)</f>
        <v>0.62658625455459227</v>
      </c>
      <c r="E11" s="7">
        <f>E9/SUM($D$9:$E$9)</f>
        <v>0.37341374544540773</v>
      </c>
    </row>
    <row r="15" spans="1:10" x14ac:dyDescent="0.25">
      <c r="B15" s="1" t="s">
        <v>55</v>
      </c>
      <c r="G15" s="1" t="s">
        <v>1</v>
      </c>
    </row>
    <row r="16" spans="1:10" x14ac:dyDescent="0.25">
      <c r="B16" s="16" t="s">
        <v>53</v>
      </c>
      <c r="C16" s="16" t="s">
        <v>54</v>
      </c>
      <c r="D16" s="16" t="s">
        <v>53</v>
      </c>
      <c r="E16" s="16" t="s">
        <v>54</v>
      </c>
      <c r="G16" s="16" t="s">
        <v>53</v>
      </c>
      <c r="H16" s="16" t="s">
        <v>54</v>
      </c>
      <c r="I16" s="16" t="s">
        <v>53</v>
      </c>
      <c r="J16" s="16" t="s">
        <v>54</v>
      </c>
    </row>
    <row r="17" spans="1:10" x14ac:dyDescent="0.25">
      <c r="A17" s="1">
        <v>2010</v>
      </c>
      <c r="B17" s="5">
        <v>3488</v>
      </c>
      <c r="C17" s="5">
        <v>3267</v>
      </c>
      <c r="D17" s="7">
        <f>B17/SUM($B17:$C17)</f>
        <v>0.51635825314581796</v>
      </c>
      <c r="E17" s="7">
        <f>C17/SUM($B17:$C17)</f>
        <v>0.4836417468541821</v>
      </c>
      <c r="F17" s="5"/>
      <c r="G17" s="5">
        <v>2719</v>
      </c>
      <c r="H17" s="5">
        <v>2598</v>
      </c>
      <c r="I17" s="7">
        <f>G17/SUM($G17:$H17)</f>
        <v>0.51137859695316912</v>
      </c>
      <c r="J17" s="7">
        <f>H17/SUM($G17:$H17)</f>
        <v>0.48862140304683094</v>
      </c>
    </row>
    <row r="18" spans="1:10" x14ac:dyDescent="0.25">
      <c r="A18" s="1">
        <v>2011</v>
      </c>
      <c r="B18" s="5">
        <v>3328</v>
      </c>
      <c r="C18" s="5">
        <v>3262</v>
      </c>
      <c r="D18" s="7">
        <f t="shared" ref="D18:D31" si="0">B18/SUM($B18:$C18)</f>
        <v>0.50500758725341421</v>
      </c>
      <c r="E18" s="7">
        <f t="shared" ref="E18:E31" si="1">C18/SUM($B18:$C18)</f>
        <v>0.49499241274658573</v>
      </c>
      <c r="F18" s="5"/>
      <c r="G18" s="5">
        <v>2771</v>
      </c>
      <c r="H18" s="5">
        <v>2784</v>
      </c>
      <c r="I18" s="7">
        <f t="shared" ref="I18:I31" si="2">G18/SUM($G18:$H18)</f>
        <v>0.49882988298829883</v>
      </c>
      <c r="J18" s="7">
        <f t="shared" ref="J18:J31" si="3">H18/SUM($G18:$H18)</f>
        <v>0.50117011701170122</v>
      </c>
    </row>
    <row r="19" spans="1:10" x14ac:dyDescent="0.25">
      <c r="A19" s="1">
        <v>2012</v>
      </c>
      <c r="B19" s="5">
        <v>3260</v>
      </c>
      <c r="C19" s="5">
        <v>3128</v>
      </c>
      <c r="D19" s="7">
        <f t="shared" si="0"/>
        <v>0.51033187226048837</v>
      </c>
      <c r="E19" s="7">
        <f t="shared" si="1"/>
        <v>0.48966812773951157</v>
      </c>
      <c r="F19" s="5"/>
      <c r="G19" s="5">
        <v>2786</v>
      </c>
      <c r="H19" s="5">
        <v>2742</v>
      </c>
      <c r="I19" s="7">
        <f t="shared" si="2"/>
        <v>0.50397973950795949</v>
      </c>
      <c r="J19" s="7">
        <f t="shared" si="3"/>
        <v>0.49602026049204051</v>
      </c>
    </row>
    <row r="20" spans="1:10" x14ac:dyDescent="0.25">
      <c r="A20" s="1">
        <v>2013</v>
      </c>
      <c r="B20" s="5">
        <v>3215</v>
      </c>
      <c r="C20" s="5">
        <v>3076</v>
      </c>
      <c r="D20" s="7">
        <f t="shared" si="0"/>
        <v>0.51104752821491017</v>
      </c>
      <c r="E20" s="7">
        <f t="shared" si="1"/>
        <v>0.48895247178508983</v>
      </c>
      <c r="F20" s="5"/>
      <c r="G20" s="5">
        <v>2624</v>
      </c>
      <c r="H20" s="5">
        <v>2565</v>
      </c>
      <c r="I20" s="7">
        <f t="shared" si="2"/>
        <v>0.5056851031027173</v>
      </c>
      <c r="J20" s="7">
        <f t="shared" si="3"/>
        <v>0.4943148968972827</v>
      </c>
    </row>
    <row r="21" spans="1:10" x14ac:dyDescent="0.25">
      <c r="A21" s="1">
        <v>2014</v>
      </c>
      <c r="B21" s="5">
        <v>3077</v>
      </c>
      <c r="C21" s="5">
        <v>3121</v>
      </c>
      <c r="D21" s="7">
        <f t="shared" si="0"/>
        <v>0.49645046789286867</v>
      </c>
      <c r="E21" s="7">
        <f t="shared" si="1"/>
        <v>0.50354953210713138</v>
      </c>
      <c r="F21" s="5"/>
      <c r="G21" s="5">
        <v>2594</v>
      </c>
      <c r="H21" s="5">
        <v>2684</v>
      </c>
      <c r="I21" s="7">
        <f t="shared" si="2"/>
        <v>0.49147404319818111</v>
      </c>
      <c r="J21" s="7">
        <f t="shared" si="3"/>
        <v>0.50852595680181889</v>
      </c>
    </row>
    <row r="22" spans="1:10" x14ac:dyDescent="0.25">
      <c r="A22" s="1">
        <v>2015</v>
      </c>
      <c r="B22" s="5">
        <v>3064</v>
      </c>
      <c r="C22" s="5">
        <v>3119</v>
      </c>
      <c r="D22" s="7">
        <f t="shared" si="0"/>
        <v>0.49555232087983181</v>
      </c>
      <c r="E22" s="7">
        <f t="shared" si="1"/>
        <v>0.50444767912016819</v>
      </c>
      <c r="F22" s="5"/>
      <c r="G22" s="5">
        <v>2641</v>
      </c>
      <c r="H22" s="5">
        <v>2545</v>
      </c>
      <c r="I22" s="7">
        <f t="shared" si="2"/>
        <v>0.50925568839182411</v>
      </c>
      <c r="J22" s="7">
        <f t="shared" si="3"/>
        <v>0.49074431160817583</v>
      </c>
    </row>
    <row r="23" spans="1:10" x14ac:dyDescent="0.25">
      <c r="A23" s="1">
        <v>2016</v>
      </c>
      <c r="B23" s="5">
        <v>3127</v>
      </c>
      <c r="C23" s="5">
        <v>3092</v>
      </c>
      <c r="D23" s="7">
        <f t="shared" si="0"/>
        <v>0.50281395722785016</v>
      </c>
      <c r="E23" s="7">
        <f t="shared" si="1"/>
        <v>0.49718604277214984</v>
      </c>
      <c r="F23" s="5"/>
      <c r="G23" s="5">
        <v>2431</v>
      </c>
      <c r="H23" s="5">
        <v>2504</v>
      </c>
      <c r="I23" s="7">
        <f t="shared" si="2"/>
        <v>0.49260385005065854</v>
      </c>
      <c r="J23" s="7">
        <f t="shared" si="3"/>
        <v>0.50739614994934146</v>
      </c>
    </row>
    <row r="24" spans="1:10" x14ac:dyDescent="0.25">
      <c r="A24" s="1">
        <v>2017</v>
      </c>
      <c r="B24" s="5">
        <v>3030</v>
      </c>
      <c r="C24" s="5">
        <v>2926</v>
      </c>
      <c r="D24" s="7">
        <f t="shared" si="0"/>
        <v>0.50873069173942242</v>
      </c>
      <c r="E24" s="7">
        <f t="shared" si="1"/>
        <v>0.49126930826057758</v>
      </c>
      <c r="F24" s="5"/>
      <c r="G24" s="5">
        <v>2209</v>
      </c>
      <c r="H24" s="5">
        <v>2382</v>
      </c>
      <c r="I24" s="7">
        <f t="shared" si="2"/>
        <v>0.48115878893487257</v>
      </c>
      <c r="J24" s="7">
        <f t="shared" si="3"/>
        <v>0.51884121106512737</v>
      </c>
    </row>
    <row r="25" spans="1:10" x14ac:dyDescent="0.25">
      <c r="A25" s="1">
        <v>2018</v>
      </c>
      <c r="B25" s="5">
        <v>3110</v>
      </c>
      <c r="C25" s="5">
        <v>2986</v>
      </c>
      <c r="D25" s="7">
        <f t="shared" si="0"/>
        <v>0.5101706036745407</v>
      </c>
      <c r="E25" s="7">
        <f t="shared" si="1"/>
        <v>0.4898293963254593</v>
      </c>
      <c r="F25" s="5"/>
      <c r="G25" s="5">
        <v>2170</v>
      </c>
      <c r="H25" s="5">
        <v>2417</v>
      </c>
      <c r="I25" s="7">
        <f t="shared" si="2"/>
        <v>0.47307608458687594</v>
      </c>
      <c r="J25" s="7">
        <f t="shared" si="3"/>
        <v>0.526923915413124</v>
      </c>
    </row>
    <row r="26" spans="1:10" x14ac:dyDescent="0.25">
      <c r="A26" s="1">
        <v>2020</v>
      </c>
      <c r="B26" s="5">
        <v>2927</v>
      </c>
      <c r="C26" s="5">
        <v>2751</v>
      </c>
      <c r="D26" s="7">
        <f t="shared" si="0"/>
        <v>0.51549841493483617</v>
      </c>
      <c r="E26" s="7">
        <f t="shared" si="1"/>
        <v>0.48450158506516378</v>
      </c>
      <c r="F26" s="5"/>
      <c r="G26" s="5">
        <v>2006</v>
      </c>
      <c r="H26" s="5">
        <v>2200</v>
      </c>
      <c r="I26" s="7">
        <f t="shared" si="2"/>
        <v>0.47693770803613883</v>
      </c>
      <c r="J26" s="7">
        <f t="shared" si="3"/>
        <v>0.52306229196386111</v>
      </c>
    </row>
    <row r="27" spans="1:10" x14ac:dyDescent="0.25">
      <c r="A27" s="1">
        <v>2021</v>
      </c>
      <c r="B27" s="5">
        <v>2917</v>
      </c>
      <c r="C27" s="5">
        <v>2882</v>
      </c>
      <c r="D27" s="7">
        <f t="shared" si="0"/>
        <v>0.50301776168304879</v>
      </c>
      <c r="E27" s="7">
        <f t="shared" si="1"/>
        <v>0.49698223831695121</v>
      </c>
      <c r="F27" s="5"/>
      <c r="G27" s="5">
        <v>1948</v>
      </c>
      <c r="H27" s="5">
        <v>2196</v>
      </c>
      <c r="I27" s="7">
        <f t="shared" si="2"/>
        <v>0.47007722007722008</v>
      </c>
      <c r="J27" s="7">
        <f t="shared" si="3"/>
        <v>0.52992277992277992</v>
      </c>
    </row>
    <row r="28" spans="1:10" x14ac:dyDescent="0.25">
      <c r="A28" s="1">
        <v>2022</v>
      </c>
      <c r="B28" s="5">
        <v>1075</v>
      </c>
      <c r="C28" s="5">
        <v>1027</v>
      </c>
      <c r="D28" s="7">
        <f t="shared" si="0"/>
        <v>0.51141769743101806</v>
      </c>
      <c r="E28" s="7">
        <f t="shared" si="1"/>
        <v>0.48858230256898194</v>
      </c>
      <c r="F28" s="5"/>
      <c r="G28" s="5">
        <v>512</v>
      </c>
      <c r="H28" s="5">
        <v>615</v>
      </c>
      <c r="I28" s="7">
        <f t="shared" si="2"/>
        <v>0.45430346051464066</v>
      </c>
      <c r="J28" s="7">
        <f t="shared" si="3"/>
        <v>0.54569653948535934</v>
      </c>
    </row>
    <row r="29" spans="1:10" x14ac:dyDescent="0.25">
      <c r="A29" s="1">
        <v>2023</v>
      </c>
      <c r="B29" s="5">
        <v>2745</v>
      </c>
      <c r="C29" s="5">
        <v>2660</v>
      </c>
      <c r="D29" s="7">
        <f t="shared" si="0"/>
        <v>0.50786308973172989</v>
      </c>
      <c r="E29" s="7">
        <f t="shared" si="1"/>
        <v>0.49213691026827011</v>
      </c>
      <c r="F29" s="5"/>
      <c r="G29" s="5">
        <v>1441</v>
      </c>
      <c r="H29" s="5">
        <v>1864</v>
      </c>
      <c r="I29" s="7">
        <f t="shared" si="2"/>
        <v>0.43600605143721632</v>
      </c>
      <c r="J29" s="7">
        <f t="shared" si="3"/>
        <v>0.56399394856278362</v>
      </c>
    </row>
    <row r="30" spans="1:10" x14ac:dyDescent="0.25">
      <c r="A30" s="1">
        <v>2024</v>
      </c>
      <c r="B30" s="5">
        <v>2696</v>
      </c>
      <c r="C30" s="5">
        <v>2585</v>
      </c>
      <c r="D30" s="7">
        <f t="shared" si="0"/>
        <v>0.51050937322476808</v>
      </c>
      <c r="E30" s="7">
        <f t="shared" si="1"/>
        <v>0.48949062677523197</v>
      </c>
      <c r="F30" s="5"/>
      <c r="G30" s="5">
        <v>1366</v>
      </c>
      <c r="H30" s="5">
        <v>1826</v>
      </c>
      <c r="I30" s="7">
        <f t="shared" si="2"/>
        <v>0.42794486215538846</v>
      </c>
      <c r="J30" s="7">
        <f t="shared" si="3"/>
        <v>0.57205513784461148</v>
      </c>
    </row>
    <row r="31" spans="1:10" x14ac:dyDescent="0.25">
      <c r="A31" s="1">
        <v>2025</v>
      </c>
      <c r="B31" s="5">
        <v>2538</v>
      </c>
      <c r="C31" s="5">
        <v>2449</v>
      </c>
      <c r="D31" s="7">
        <f t="shared" si="0"/>
        <v>0.50892320032083416</v>
      </c>
      <c r="E31" s="7">
        <f t="shared" si="1"/>
        <v>0.49107679967916584</v>
      </c>
      <c r="F31" s="5"/>
      <c r="G31" s="5">
        <v>1287</v>
      </c>
      <c r="H31" s="5">
        <v>1685</v>
      </c>
      <c r="I31" s="7">
        <f t="shared" si="2"/>
        <v>0.43304172274562586</v>
      </c>
      <c r="J31" s="7">
        <f t="shared" si="3"/>
        <v>0.5669582772543742</v>
      </c>
    </row>
    <row r="32" spans="1:10" x14ac:dyDescent="0.25">
      <c r="B32" s="5"/>
      <c r="C32" s="5"/>
      <c r="D32" s="7"/>
      <c r="E32" s="7"/>
      <c r="F32" s="5"/>
      <c r="G32" s="5"/>
      <c r="H32" s="5"/>
    </row>
    <row r="33" spans="2:5" x14ac:dyDescent="0.25">
      <c r="B33" s="5"/>
      <c r="C33" s="5"/>
      <c r="D33" s="7"/>
      <c r="E33" s="7"/>
    </row>
  </sheetData>
  <mergeCells count="2">
    <mergeCell ref="B5:C5"/>
    <mergeCell ref="D5:E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12"/>
  <sheetViews>
    <sheetView zoomScale="88" workbookViewId="0">
      <selection activeCell="E23" sqref="E23"/>
    </sheetView>
  </sheetViews>
  <sheetFormatPr baseColWidth="10" defaultColWidth="11.453125" defaultRowHeight="12.5" x14ac:dyDescent="0.25"/>
  <cols>
    <col min="1" max="1" width="11.453125" style="1"/>
    <col min="2" max="5" width="11.1796875" style="1" customWidth="1"/>
    <col min="6" max="16384" width="11.453125" style="1"/>
  </cols>
  <sheetData>
    <row r="1" spans="1:5" ht="13" x14ac:dyDescent="0.3">
      <c r="A1" s="1" t="s">
        <v>97</v>
      </c>
      <c r="B1" s="2" t="s">
        <v>98</v>
      </c>
    </row>
    <row r="2" spans="1:5" x14ac:dyDescent="0.25">
      <c r="A2" s="1" t="s">
        <v>76</v>
      </c>
      <c r="B2" s="1" t="s">
        <v>0</v>
      </c>
    </row>
    <row r="3" spans="1:5" x14ac:dyDescent="0.25">
      <c r="A3" s="1" t="s">
        <v>41</v>
      </c>
      <c r="B3" s="1" t="s">
        <v>37</v>
      </c>
    </row>
    <row r="6" spans="1:5" ht="25" x14ac:dyDescent="0.25">
      <c r="B6" s="15" t="s">
        <v>33</v>
      </c>
      <c r="C6" s="15" t="s">
        <v>34</v>
      </c>
      <c r="D6" s="15" t="s">
        <v>35</v>
      </c>
      <c r="E6" s="15" t="s">
        <v>36</v>
      </c>
    </row>
    <row r="7" spans="1:5" x14ac:dyDescent="0.25">
      <c r="A7" s="1">
        <v>2020</v>
      </c>
      <c r="B7" s="5">
        <v>146</v>
      </c>
      <c r="C7" s="5">
        <v>18</v>
      </c>
      <c r="D7" s="5">
        <v>97</v>
      </c>
      <c r="E7" s="5">
        <v>50</v>
      </c>
    </row>
    <row r="8" spans="1:5" x14ac:dyDescent="0.25">
      <c r="A8" s="1">
        <v>2021</v>
      </c>
      <c r="B8" s="5">
        <v>147</v>
      </c>
      <c r="C8" s="5">
        <v>15</v>
      </c>
      <c r="D8" s="5">
        <v>117</v>
      </c>
      <c r="E8" s="5">
        <v>36</v>
      </c>
    </row>
    <row r="9" spans="1:5" x14ac:dyDescent="0.25">
      <c r="A9" s="1">
        <v>2022</v>
      </c>
      <c r="B9" s="5">
        <v>152</v>
      </c>
      <c r="C9" s="5">
        <v>8</v>
      </c>
      <c r="D9" s="5">
        <v>83</v>
      </c>
      <c r="E9" s="5">
        <v>37</v>
      </c>
    </row>
    <row r="10" spans="1:5" x14ac:dyDescent="0.25">
      <c r="A10" s="1">
        <v>2023</v>
      </c>
      <c r="B10" s="5">
        <v>89</v>
      </c>
      <c r="C10" s="5">
        <v>47</v>
      </c>
      <c r="D10" s="5">
        <v>76</v>
      </c>
      <c r="E10" s="5">
        <v>80</v>
      </c>
    </row>
    <row r="11" spans="1:5" x14ac:dyDescent="0.25">
      <c r="A11" s="1">
        <v>2024</v>
      </c>
      <c r="B11" s="5">
        <v>109</v>
      </c>
      <c r="C11" s="5">
        <v>34</v>
      </c>
      <c r="D11" s="5">
        <v>40</v>
      </c>
      <c r="E11" s="5">
        <v>53</v>
      </c>
    </row>
    <row r="12" spans="1:5" x14ac:dyDescent="0.25">
      <c r="A12" s="1">
        <v>2025</v>
      </c>
      <c r="B12" s="5">
        <v>110</v>
      </c>
      <c r="C12" s="5">
        <v>48</v>
      </c>
      <c r="D12" s="5">
        <v>34</v>
      </c>
      <c r="E12" s="5">
        <v>47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3" workbookViewId="0">
      <selection activeCell="J26" sqref="J26"/>
    </sheetView>
  </sheetViews>
  <sheetFormatPr baseColWidth="10" defaultRowHeight="12.5" x14ac:dyDescent="0.25"/>
  <cols>
    <col min="1" max="1" width="15.08984375" style="28" customWidth="1"/>
    <col min="2" max="16384" width="10.90625" style="28"/>
  </cols>
  <sheetData>
    <row r="1" spans="1:2" ht="13" x14ac:dyDescent="0.3">
      <c r="A1" s="28" t="s">
        <v>102</v>
      </c>
      <c r="B1" s="2" t="s">
        <v>103</v>
      </c>
    </row>
    <row r="2" spans="1:2" x14ac:dyDescent="0.25">
      <c r="A2" s="28" t="s">
        <v>76</v>
      </c>
      <c r="B2" s="28" t="s">
        <v>0</v>
      </c>
    </row>
    <row r="3" spans="1:2" x14ac:dyDescent="0.25">
      <c r="A3" s="28" t="s">
        <v>41</v>
      </c>
      <c r="B3" s="28" t="s">
        <v>37</v>
      </c>
    </row>
    <row r="6" spans="1:2" x14ac:dyDescent="0.25">
      <c r="A6" s="29" t="s">
        <v>100</v>
      </c>
      <c r="B6" s="29" t="s">
        <v>101</v>
      </c>
    </row>
    <row r="7" spans="1:2" x14ac:dyDescent="0.25">
      <c r="A7" s="29" t="s">
        <v>116</v>
      </c>
      <c r="B7" s="29">
        <v>526</v>
      </c>
    </row>
    <row r="8" spans="1:2" x14ac:dyDescent="0.25">
      <c r="A8" s="29" t="s">
        <v>117</v>
      </c>
      <c r="B8" s="29">
        <v>396</v>
      </c>
    </row>
    <row r="9" spans="1:2" x14ac:dyDescent="0.25">
      <c r="A9" s="29" t="s">
        <v>114</v>
      </c>
      <c r="B9" s="29">
        <v>369</v>
      </c>
    </row>
    <row r="10" spans="1:2" x14ac:dyDescent="0.25">
      <c r="A10" s="29" t="s">
        <v>118</v>
      </c>
      <c r="B10" s="29">
        <v>356</v>
      </c>
    </row>
    <row r="11" spans="1:2" x14ac:dyDescent="0.25">
      <c r="A11" s="29" t="s">
        <v>119</v>
      </c>
      <c r="B11" s="29">
        <v>296</v>
      </c>
    </row>
    <row r="12" spans="1:2" x14ac:dyDescent="0.25">
      <c r="A12" s="29" t="s">
        <v>120</v>
      </c>
      <c r="B12" s="29">
        <v>261</v>
      </c>
    </row>
    <row r="13" spans="1:2" x14ac:dyDescent="0.25">
      <c r="A13" s="29"/>
      <c r="B13" s="29"/>
    </row>
    <row r="14" spans="1:2" x14ac:dyDescent="0.25">
      <c r="A14" s="29" t="s">
        <v>121</v>
      </c>
      <c r="B14" s="29">
        <v>243</v>
      </c>
    </row>
    <row r="15" spans="1:2" x14ac:dyDescent="0.25">
      <c r="A15" s="29" t="s">
        <v>122</v>
      </c>
      <c r="B15" s="29">
        <v>208</v>
      </c>
    </row>
    <row r="16" spans="1:2" x14ac:dyDescent="0.25">
      <c r="A16" s="29" t="s">
        <v>123</v>
      </c>
      <c r="B16" s="29">
        <v>205</v>
      </c>
    </row>
    <row r="17" spans="1:2" x14ac:dyDescent="0.25">
      <c r="A17" s="29" t="s">
        <v>71</v>
      </c>
      <c r="B17" s="29">
        <v>819</v>
      </c>
    </row>
    <row r="19" spans="1:2" x14ac:dyDescent="0.25">
      <c r="B19" s="28">
        <v>3679</v>
      </c>
    </row>
    <row r="22" spans="1:2" ht="13" x14ac:dyDescent="0.3">
      <c r="A22" s="28" t="s">
        <v>102</v>
      </c>
      <c r="B22" s="2" t="s">
        <v>105</v>
      </c>
    </row>
    <row r="23" spans="1:2" x14ac:dyDescent="0.25">
      <c r="A23" s="28" t="s">
        <v>76</v>
      </c>
      <c r="B23" s="28" t="s">
        <v>0</v>
      </c>
    </row>
    <row r="24" spans="1:2" x14ac:dyDescent="0.25">
      <c r="A24" s="28" t="s">
        <v>41</v>
      </c>
      <c r="B24" s="28" t="s">
        <v>37</v>
      </c>
    </row>
    <row r="27" spans="1:2" x14ac:dyDescent="0.25">
      <c r="A27" s="28" t="s">
        <v>104</v>
      </c>
      <c r="B27" s="28" t="s">
        <v>101</v>
      </c>
    </row>
    <row r="28" spans="1:2" x14ac:dyDescent="0.25">
      <c r="A28" s="28" t="s">
        <v>112</v>
      </c>
      <c r="B28" s="28">
        <v>909</v>
      </c>
    </row>
    <row r="29" spans="1:2" x14ac:dyDescent="0.25">
      <c r="A29" s="28" t="s">
        <v>113</v>
      </c>
      <c r="B29" s="28">
        <v>889</v>
      </c>
    </row>
    <row r="30" spans="1:2" x14ac:dyDescent="0.25">
      <c r="A30" s="28" t="s">
        <v>111</v>
      </c>
      <c r="B30" s="28">
        <v>810</v>
      </c>
    </row>
    <row r="31" spans="1:2" x14ac:dyDescent="0.25">
      <c r="A31" s="28" t="s">
        <v>114</v>
      </c>
      <c r="B31" s="28">
        <v>184</v>
      </c>
    </row>
    <row r="32" spans="1:2" x14ac:dyDescent="0.25">
      <c r="A32" s="28" t="s">
        <v>115</v>
      </c>
      <c r="B32" s="28">
        <v>144</v>
      </c>
    </row>
    <row r="33" spans="1:2" x14ac:dyDescent="0.25">
      <c r="A33" s="28" t="s">
        <v>71</v>
      </c>
      <c r="B33" s="28">
        <v>229</v>
      </c>
    </row>
  </sheetData>
  <sortState ref="K2:L31">
    <sortCondition descending="1" ref="L2:L31"/>
  </sortState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G31"/>
  <sheetViews>
    <sheetView topLeftCell="B10" zoomScale="85" zoomScaleNormal="85" workbookViewId="0">
      <selection activeCell="H28" sqref="H28"/>
    </sheetView>
  </sheetViews>
  <sheetFormatPr baseColWidth="10" defaultColWidth="11.453125" defaultRowHeight="12.5" x14ac:dyDescent="0.25"/>
  <cols>
    <col min="1" max="1" width="25.1796875" style="1" customWidth="1"/>
    <col min="2" max="2" width="14.1796875" style="1" customWidth="1"/>
    <col min="3" max="16384" width="11.453125" style="1"/>
  </cols>
  <sheetData>
    <row r="1" spans="1:7" ht="13" x14ac:dyDescent="0.3">
      <c r="A1" s="1" t="s">
        <v>99</v>
      </c>
      <c r="B1" s="2" t="s">
        <v>42</v>
      </c>
    </row>
    <row r="2" spans="1:7" x14ac:dyDescent="0.25">
      <c r="A2" s="1" t="s">
        <v>76</v>
      </c>
      <c r="B2" s="1" t="s">
        <v>0</v>
      </c>
    </row>
    <row r="3" spans="1:7" x14ac:dyDescent="0.25">
      <c r="A3" s="1" t="s">
        <v>41</v>
      </c>
      <c r="B3" s="1" t="s">
        <v>37</v>
      </c>
    </row>
    <row r="7" spans="1:7" x14ac:dyDescent="0.25">
      <c r="A7" s="1" t="s">
        <v>61</v>
      </c>
    </row>
    <row r="9" spans="1:7" x14ac:dyDescent="0.25">
      <c r="B9" s="32">
        <v>2010</v>
      </c>
      <c r="C9" s="32"/>
      <c r="D9" s="32"/>
      <c r="E9" s="32">
        <v>2025</v>
      </c>
      <c r="F9" s="32"/>
      <c r="G9" s="32"/>
    </row>
    <row r="10" spans="1:7" ht="12.75" customHeight="1" x14ac:dyDescent="0.25">
      <c r="B10" s="33" t="s">
        <v>72</v>
      </c>
      <c r="C10" s="32" t="s">
        <v>67</v>
      </c>
      <c r="D10" s="32"/>
      <c r="E10" s="33" t="s">
        <v>72</v>
      </c>
      <c r="F10" s="32" t="s">
        <v>67</v>
      </c>
      <c r="G10" s="32"/>
    </row>
    <row r="11" spans="1:7" x14ac:dyDescent="0.25">
      <c r="B11" s="32"/>
      <c r="C11" s="17" t="s">
        <v>68</v>
      </c>
      <c r="D11" s="17" t="s">
        <v>43</v>
      </c>
      <c r="E11" s="32"/>
      <c r="F11" s="17" t="s">
        <v>68</v>
      </c>
      <c r="G11" s="17" t="s">
        <v>43</v>
      </c>
    </row>
    <row r="12" spans="1:7" x14ac:dyDescent="0.25">
      <c r="A12" s="1" t="s">
        <v>9</v>
      </c>
      <c r="B12" s="5">
        <v>1813</v>
      </c>
      <c r="C12" s="6">
        <v>5.5157198014340872E-3</v>
      </c>
      <c r="D12" s="6">
        <v>0.99448428019856594</v>
      </c>
      <c r="E12" s="5">
        <v>983</v>
      </c>
      <c r="F12" s="6">
        <v>0</v>
      </c>
      <c r="G12" s="6">
        <v>1</v>
      </c>
    </row>
    <row r="13" spans="1:7" x14ac:dyDescent="0.25">
      <c r="A13" s="1" t="s">
        <v>62</v>
      </c>
      <c r="B13" s="5">
        <v>1581</v>
      </c>
      <c r="C13" s="6">
        <v>6.1986084756483241E-2</v>
      </c>
      <c r="D13" s="6">
        <v>0.93801391524351674</v>
      </c>
      <c r="E13" s="5">
        <v>1042</v>
      </c>
      <c r="F13" s="6">
        <v>7.6775431861804216E-2</v>
      </c>
      <c r="G13" s="6">
        <v>0.92322456813819576</v>
      </c>
    </row>
    <row r="14" spans="1:7" x14ac:dyDescent="0.25">
      <c r="A14" s="1" t="s">
        <v>63</v>
      </c>
      <c r="B14" s="5">
        <v>101</v>
      </c>
      <c r="C14" s="6">
        <v>0.79207920792079212</v>
      </c>
      <c r="D14" s="6">
        <v>0.20792079207920791</v>
      </c>
      <c r="E14" s="5">
        <v>17</v>
      </c>
      <c r="F14" s="6">
        <v>0</v>
      </c>
      <c r="G14" s="6">
        <v>1</v>
      </c>
    </row>
    <row r="15" spans="1:7" x14ac:dyDescent="0.25">
      <c r="A15" s="1" t="s">
        <v>64</v>
      </c>
      <c r="B15" s="5">
        <v>194</v>
      </c>
      <c r="C15" s="6">
        <v>0.23711340206185566</v>
      </c>
      <c r="D15" s="6">
        <v>0.76288659793814428</v>
      </c>
      <c r="E15" s="5">
        <v>143</v>
      </c>
      <c r="F15" s="6">
        <v>5.5944055944055944E-2</v>
      </c>
      <c r="G15" s="6">
        <v>0.94405594405594406</v>
      </c>
    </row>
    <row r="16" spans="1:7" x14ac:dyDescent="0.25">
      <c r="A16" s="1" t="s">
        <v>65</v>
      </c>
      <c r="B16" s="5">
        <v>489</v>
      </c>
      <c r="C16" s="6">
        <v>0.12474437627811862</v>
      </c>
      <c r="D16" s="6">
        <v>0.87525562372188137</v>
      </c>
      <c r="E16" s="5">
        <v>245</v>
      </c>
      <c r="F16" s="6">
        <v>8.1632653061224497E-3</v>
      </c>
      <c r="G16" s="6">
        <v>0.99183673469387756</v>
      </c>
    </row>
    <row r="17" spans="1:7" x14ac:dyDescent="0.25">
      <c r="A17" s="1" t="s">
        <v>66</v>
      </c>
      <c r="B17" s="5">
        <v>2349</v>
      </c>
      <c r="C17" s="6">
        <v>0.13963388676032354</v>
      </c>
      <c r="D17" s="6">
        <v>0.86036611323967649</v>
      </c>
      <c r="E17" s="5">
        <v>1500</v>
      </c>
      <c r="F17" s="6">
        <v>0.10733333333333334</v>
      </c>
      <c r="G17" s="6">
        <v>0.89266666666666672</v>
      </c>
    </row>
    <row r="18" spans="1:7" x14ac:dyDescent="0.25">
      <c r="A18" s="1" t="s">
        <v>5</v>
      </c>
      <c r="B18" s="5">
        <v>6527</v>
      </c>
      <c r="C18" s="6">
        <v>9.5449670599050102E-2</v>
      </c>
      <c r="D18" s="6">
        <v>0.90455032940094993</v>
      </c>
      <c r="E18" s="5">
        <v>3930</v>
      </c>
      <c r="F18" s="6">
        <v>6.3867684478371503E-2</v>
      </c>
      <c r="G18" s="6">
        <v>0.93613231552162846</v>
      </c>
    </row>
    <row r="20" spans="1:7" x14ac:dyDescent="0.25">
      <c r="A20" s="1" t="s">
        <v>69</v>
      </c>
    </row>
    <row r="22" spans="1:7" x14ac:dyDescent="0.25">
      <c r="B22" s="32">
        <v>2010</v>
      </c>
      <c r="C22" s="32"/>
      <c r="D22" s="32"/>
      <c r="E22" s="32">
        <v>2025</v>
      </c>
      <c r="F22" s="32"/>
      <c r="G22" s="32"/>
    </row>
    <row r="23" spans="1:7" ht="12.75" customHeight="1" x14ac:dyDescent="0.25">
      <c r="B23" s="33" t="s">
        <v>72</v>
      </c>
      <c r="C23" s="32" t="s">
        <v>67</v>
      </c>
      <c r="D23" s="32"/>
      <c r="E23" s="33" t="s">
        <v>72</v>
      </c>
      <c r="F23" s="32" t="s">
        <v>67</v>
      </c>
      <c r="G23" s="32"/>
    </row>
    <row r="24" spans="1:7" x14ac:dyDescent="0.25">
      <c r="B24" s="32"/>
      <c r="C24" s="17" t="s">
        <v>70</v>
      </c>
      <c r="D24" s="17" t="s">
        <v>71</v>
      </c>
      <c r="E24" s="33"/>
      <c r="F24" s="17" t="s">
        <v>70</v>
      </c>
      <c r="G24" s="17" t="s">
        <v>71</v>
      </c>
    </row>
    <row r="25" spans="1:7" x14ac:dyDescent="0.25">
      <c r="A25" s="1" t="s">
        <v>9</v>
      </c>
      <c r="B25" s="5">
        <v>53</v>
      </c>
      <c r="C25" s="6">
        <v>0.18867924528301888</v>
      </c>
      <c r="D25" s="6">
        <v>0.81132075471698117</v>
      </c>
      <c r="E25" s="5">
        <v>2</v>
      </c>
      <c r="F25" s="6">
        <v>0</v>
      </c>
      <c r="G25" s="6">
        <v>1</v>
      </c>
    </row>
    <row r="26" spans="1:7" x14ac:dyDescent="0.25">
      <c r="A26" s="1" t="s">
        <v>62</v>
      </c>
      <c r="B26" s="5">
        <v>828</v>
      </c>
      <c r="C26" s="6">
        <v>0.11835748792270531</v>
      </c>
      <c r="D26" s="6">
        <v>0.88164251207729472</v>
      </c>
      <c r="E26" s="5">
        <v>899</v>
      </c>
      <c r="F26" s="6">
        <v>8.8987764182424919E-2</v>
      </c>
      <c r="G26" s="6">
        <v>0.91101223581757507</v>
      </c>
    </row>
    <row r="27" spans="1:7" x14ac:dyDescent="0.25">
      <c r="A27" s="1" t="s">
        <v>63</v>
      </c>
      <c r="B27" s="5">
        <v>471</v>
      </c>
      <c r="C27" s="6">
        <v>0.16985138004246284</v>
      </c>
      <c r="D27" s="6">
        <v>0.83014861995753719</v>
      </c>
      <c r="E27" s="5">
        <v>0</v>
      </c>
      <c r="F27" s="19" t="s">
        <v>44</v>
      </c>
      <c r="G27" s="19" t="s">
        <v>44</v>
      </c>
    </row>
    <row r="28" spans="1:7" x14ac:dyDescent="0.25">
      <c r="A28" s="1" t="s">
        <v>64</v>
      </c>
      <c r="B28" s="5">
        <v>395</v>
      </c>
      <c r="C28" s="6">
        <v>0.11645569620253164</v>
      </c>
      <c r="D28" s="6">
        <v>0.8835443037974684</v>
      </c>
      <c r="E28" s="5">
        <v>19</v>
      </c>
      <c r="F28" s="6">
        <v>0.42105263157894735</v>
      </c>
      <c r="G28" s="6">
        <v>0.57894736842105265</v>
      </c>
    </row>
    <row r="29" spans="1:7" x14ac:dyDescent="0.25">
      <c r="A29" s="1" t="s">
        <v>65</v>
      </c>
      <c r="B29" s="5">
        <v>674</v>
      </c>
      <c r="C29" s="6">
        <v>9.050445103857567E-2</v>
      </c>
      <c r="D29" s="6">
        <v>0.90949554896142437</v>
      </c>
      <c r="E29" s="5">
        <v>76</v>
      </c>
      <c r="F29" s="6">
        <v>2.6315789473684209E-2</v>
      </c>
      <c r="G29" s="6">
        <v>0.97368421052631582</v>
      </c>
    </row>
    <row r="30" spans="1:7" x14ac:dyDescent="0.25">
      <c r="A30" s="1" t="s">
        <v>66</v>
      </c>
      <c r="B30" s="5">
        <v>4788</v>
      </c>
      <c r="C30" s="6">
        <v>6.850459482038429E-2</v>
      </c>
      <c r="D30" s="6">
        <v>0.93149540517961571</v>
      </c>
      <c r="E30" s="5">
        <v>2420</v>
      </c>
      <c r="F30" s="6">
        <v>6.6528925619834714E-2</v>
      </c>
      <c r="G30" s="6">
        <v>0.9334710743801653</v>
      </c>
    </row>
    <row r="31" spans="1:7" x14ac:dyDescent="0.25">
      <c r="A31" s="1" t="s">
        <v>5</v>
      </c>
      <c r="B31" s="5">
        <v>7209</v>
      </c>
      <c r="C31" s="6">
        <v>8.6419753086419748E-2</v>
      </c>
      <c r="D31" s="6">
        <v>0.9135802469135802</v>
      </c>
      <c r="E31" s="5">
        <v>3416</v>
      </c>
      <c r="F31" s="6">
        <v>7.3477751756440279E-2</v>
      </c>
      <c r="G31" s="6">
        <v>0.92652224824355967</v>
      </c>
    </row>
  </sheetData>
  <mergeCells count="12">
    <mergeCell ref="F10:G10"/>
    <mergeCell ref="B9:D9"/>
    <mergeCell ref="E9:G9"/>
    <mergeCell ref="C10:D10"/>
    <mergeCell ref="B10:B11"/>
    <mergeCell ref="E10:E11"/>
    <mergeCell ref="F23:G23"/>
    <mergeCell ref="B22:D22"/>
    <mergeCell ref="E22:G22"/>
    <mergeCell ref="C23:D23"/>
    <mergeCell ref="B23:B24"/>
    <mergeCell ref="E23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Graphe1</vt:lpstr>
      <vt:lpstr>Graphe2</vt:lpstr>
      <vt:lpstr>Graphes3-4</vt:lpstr>
      <vt:lpstr>Graphe5</vt:lpstr>
      <vt:lpstr>Graphe6</vt:lpstr>
      <vt:lpstr>Graphe7</vt:lpstr>
      <vt:lpstr>Graphe8</vt:lpstr>
      <vt:lpstr>Graphe9</vt:lpstr>
      <vt:lpstr>Graphe10</vt:lpstr>
      <vt:lpstr>Tableau1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Ennifar</dc:creator>
  <cp:lastModifiedBy>Myriam Ennifar</cp:lastModifiedBy>
  <dcterms:created xsi:type="dcterms:W3CDTF">2026-04-15T11:56:56Z</dcterms:created>
  <dcterms:modified xsi:type="dcterms:W3CDTF">2026-08-06T09:05:18Z</dcterms:modified>
</cp:coreProperties>
</file>