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WSRISE\05_Publications_projets\BILANS ANNUELS\Bilans comptes régionaux\Analyse comptes 2023\4-Mise en ligne\"/>
    </mc:Choice>
  </mc:AlternateContent>
  <bookViews>
    <workbookView xWindow="0" yWindow="0" windowWidth="28800" windowHeight="11700"/>
  </bookViews>
  <sheets>
    <sheet name="Graphe1" sheetId="7" r:id="rId1"/>
    <sheet name="Graphe2" sheetId="4" r:id="rId2"/>
    <sheet name="Graphe3" sheetId="5" r:id="rId3"/>
    <sheet name="Graphe4" sheetId="6" r:id="rId4"/>
    <sheet name="Tab" sheetId="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6" l="1"/>
  <c r="B19" i="6"/>
  <c r="B20" i="6"/>
  <c r="B18" i="6"/>
  <c r="C23" i="5" l="1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C32" i="5"/>
  <c r="D32" i="5"/>
  <c r="C33" i="5"/>
  <c r="D33" i="5"/>
  <c r="C34" i="5"/>
  <c r="D34" i="5"/>
  <c r="C35" i="5"/>
  <c r="D35" i="5"/>
  <c r="B24" i="5"/>
  <c r="B25" i="5"/>
  <c r="B26" i="5"/>
  <c r="B27" i="5"/>
  <c r="B28" i="5"/>
  <c r="B29" i="5"/>
  <c r="B30" i="5"/>
  <c r="B31" i="5"/>
  <c r="B32" i="5"/>
  <c r="B33" i="5"/>
  <c r="B34" i="5"/>
  <c r="B35" i="5"/>
  <c r="B23" i="5"/>
  <c r="C8" i="4" l="1"/>
  <c r="C9" i="4"/>
  <c r="C10" i="4"/>
  <c r="C11" i="4"/>
  <c r="C12" i="4"/>
  <c r="C13" i="4"/>
  <c r="C14" i="4"/>
  <c r="C15" i="4"/>
  <c r="C7" i="4"/>
</calcChain>
</file>

<file path=xl/sharedStrings.xml><?xml version="1.0" encoding="utf-8"?>
<sst xmlns="http://schemas.openxmlformats.org/spreadsheetml/2006/main" count="137" uniqueCount="101">
  <si>
    <t>Valeur ajoutée brute</t>
  </si>
  <si>
    <t>Impôts fonciers</t>
  </si>
  <si>
    <t>Autres impôts sur la production</t>
  </si>
  <si>
    <t>Productions végétales</t>
  </si>
  <si>
    <t>blé tendre</t>
  </si>
  <si>
    <t>dont</t>
  </si>
  <si>
    <t>maïs</t>
  </si>
  <si>
    <t>orge</t>
  </si>
  <si>
    <t>oléagineux</t>
  </si>
  <si>
    <t>protéagineux</t>
  </si>
  <si>
    <t>betteraves industrielles</t>
  </si>
  <si>
    <t>produits maraîchers et horticoles</t>
  </si>
  <si>
    <t>pommes de terre</t>
  </si>
  <si>
    <t>fruits</t>
  </si>
  <si>
    <t>vins de champagne</t>
  </si>
  <si>
    <t>Produits animaux</t>
  </si>
  <si>
    <t>gros bovins</t>
  </si>
  <si>
    <t>volailles</t>
  </si>
  <si>
    <t>œufs</t>
  </si>
  <si>
    <t>lait et produits laitiers</t>
  </si>
  <si>
    <t>Services</t>
  </si>
  <si>
    <t>Subventions sur les produits</t>
  </si>
  <si>
    <t>Total production au prix de base</t>
  </si>
  <si>
    <t>Consommations intermédiaires</t>
  </si>
  <si>
    <t>semences et plants</t>
  </si>
  <si>
    <t>engrais et amendements</t>
  </si>
  <si>
    <t>produits de protection des cultures</t>
  </si>
  <si>
    <t>aliments pour animaux</t>
  </si>
  <si>
    <t>dont aliments achetés</t>
  </si>
  <si>
    <t>Subventions d'exploitation</t>
  </si>
  <si>
    <t>Valeur ajoutée brute aux coûts des facteurs</t>
  </si>
  <si>
    <t>Evolution 2023 / 2022 (%)</t>
  </si>
  <si>
    <t>valeur</t>
  </si>
  <si>
    <t>volume</t>
  </si>
  <si>
    <t>prix</t>
  </si>
  <si>
    <t>Valeur 2022 semi-définitif (M€)</t>
  </si>
  <si>
    <t>Valeur 2023 provisoire (M€)</t>
  </si>
  <si>
    <t>Semences et plants</t>
  </si>
  <si>
    <t>Energie et lubrifiants</t>
  </si>
  <si>
    <t>Engrais et amendements</t>
  </si>
  <si>
    <t>Produits de protection des cultures</t>
  </si>
  <si>
    <t>Aliments pour animaux</t>
  </si>
  <si>
    <t xml:space="preserve">    dont : aliments intraconsommés et fourrages</t>
  </si>
  <si>
    <t xml:space="preserve">    dont : aliments achetés en dehors de la branche</t>
  </si>
  <si>
    <t>Dépenses vétérinaires</t>
  </si>
  <si>
    <t>Entretien du matériel</t>
  </si>
  <si>
    <t>Entretien des bâtiments</t>
  </si>
  <si>
    <t>Services de travaux agricoles</t>
  </si>
  <si>
    <t>Autres biens et services</t>
  </si>
  <si>
    <t>TOTAL CONSOMMATIONS INTERMEDIAIRES</t>
  </si>
  <si>
    <t xml:space="preserve">Tableau : </t>
  </si>
  <si>
    <t>total céréales</t>
  </si>
  <si>
    <t>dont aliments pour animaux intraconsommés et fourrages</t>
  </si>
  <si>
    <t>énergie et lubrifiants</t>
  </si>
  <si>
    <t>entretien du matériel</t>
  </si>
  <si>
    <t>services de travaux agricoles</t>
  </si>
  <si>
    <t>-</t>
  </si>
  <si>
    <t xml:space="preserve">Source : </t>
  </si>
  <si>
    <t>Les comptes provisoires de l'agriculture en Île-de-France en 2023</t>
  </si>
  <si>
    <t>Évolution des principaux postes entre 2022 et 2023</t>
  </si>
  <si>
    <t xml:space="preserve">Graphique 1 : </t>
  </si>
  <si>
    <t>COP</t>
  </si>
  <si>
    <t>Plantes industrielles</t>
  </si>
  <si>
    <t>Plantes fourragères</t>
  </si>
  <si>
    <t>Légumes et pommes de terre</t>
  </si>
  <si>
    <t>Autres produits végétaux</t>
  </si>
  <si>
    <t>Viandes et œufs</t>
  </si>
  <si>
    <t>Autres produits animaux</t>
  </si>
  <si>
    <t>Jardins familiaux</t>
  </si>
  <si>
    <t>Total production hors subventions (y c. jardins familiaux)</t>
  </si>
  <si>
    <t>Valeur 2023</t>
  </si>
  <si>
    <t>Agreste - Comptes régionaux de l'agriculture Île-de-France 2023 provisoires</t>
  </si>
  <si>
    <t xml:space="preserve">Agreste - Comptes régionaux de l'agriculture Île-de-France 2023 provisoires, 2022 semi-définitifs </t>
  </si>
  <si>
    <t xml:space="preserve">Graphique 2 : </t>
  </si>
  <si>
    <t>Indice volume</t>
  </si>
  <si>
    <t>Indice prix</t>
  </si>
  <si>
    <t>Indice valeur</t>
  </si>
  <si>
    <t>Engrais et 
amendements</t>
  </si>
  <si>
    <t>Produits de protection
 des cultures</t>
  </si>
  <si>
    <t>Aliments 
pour animaux</t>
  </si>
  <si>
    <t>Services de 
travaux agricoles</t>
  </si>
  <si>
    <t xml:space="preserve">Graphique 3 : </t>
  </si>
  <si>
    <t>Structure des consommations intermédiaires agricoles en Île-de-France en 2023</t>
  </si>
  <si>
    <t>Semences et plants, engrais et amendements et produits de protection des cultures</t>
  </si>
  <si>
    <t>Énergie et lubrifiants</t>
  </si>
  <si>
    <t>Alimentation animale et dépenses vétérinaires</t>
  </si>
  <si>
    <t>Autres consommations intermédiaires</t>
  </si>
  <si>
    <t>Évolution de la valeur des consommations intermédiaires en Île-de-France, entre 2022 et 2023</t>
  </si>
  <si>
    <t xml:space="preserve">Graphique 4 : </t>
  </si>
  <si>
    <t>%</t>
  </si>
  <si>
    <t>Seine-et-Marne</t>
  </si>
  <si>
    <t>Yvelines</t>
  </si>
  <si>
    <t>Essonne</t>
  </si>
  <si>
    <t>Petite couronne</t>
  </si>
  <si>
    <t>Répartition de la valeur de la production agricole totale (hors subventions) en 2023 par département</t>
  </si>
  <si>
    <t>Répartition de la valeur de la production agricole d'Île-de-France en 2023</t>
  </si>
  <si>
    <t>La moitié de la valeur de la production agricole est issue de la filière céréales - oléoprotéagineux (COP).</t>
  </si>
  <si>
    <t>La Seine-et-Marne fournit plus de la moitié de la production agricole francilienne en valeur.</t>
  </si>
  <si>
    <t>La quasi-totalité des postes progresse en valeur.</t>
  </si>
  <si>
    <t>Une part prépondérante des consommations pour les productions végétales.</t>
  </si>
  <si>
    <t>Val-d'Oise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</si>
</sst>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43797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7E0DF"/>
        <bgColor indexed="64"/>
      </patternFill>
    </fill>
    <fill>
      <patternFill patternType="solid">
        <fgColor rgb="FF43797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4" fillId="0" borderId="0" xfId="0" applyFont="1"/>
    <xf numFmtId="164" fontId="2" fillId="0" borderId="0" xfId="0" applyNumberFormat="1" applyFont="1"/>
    <xf numFmtId="164" fontId="2" fillId="2" borderId="0" xfId="0" applyNumberFormat="1" applyFont="1" applyFill="1"/>
    <xf numFmtId="164" fontId="2" fillId="2" borderId="0" xfId="0" quotePrefix="1" applyNumberFormat="1" applyFont="1" applyFill="1"/>
    <xf numFmtId="164" fontId="4" fillId="2" borderId="0" xfId="0" applyNumberFormat="1" applyFont="1" applyFill="1"/>
    <xf numFmtId="164" fontId="4" fillId="0" borderId="0" xfId="0" applyNumberFormat="1" applyFont="1"/>
    <xf numFmtId="3" fontId="1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164" fontId="2" fillId="0" borderId="0" xfId="0" quotePrefix="1" applyNumberFormat="1" applyFont="1" applyAlignment="1">
      <alignment horizontal="right"/>
    </xf>
    <xf numFmtId="164" fontId="2" fillId="2" borderId="0" xfId="0" quotePrefix="1" applyNumberFormat="1" applyFont="1" applyFill="1" applyAlignment="1">
      <alignment horizontal="right"/>
    </xf>
    <xf numFmtId="166" fontId="1" fillId="0" borderId="0" xfId="0" applyNumberFormat="1" applyFont="1"/>
    <xf numFmtId="0" fontId="7" fillId="0" borderId="0" xfId="0" applyFont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7976"/>
      <color rgb="FFCC9966"/>
      <color rgb="FFFF99FF"/>
      <color rgb="FFC7E0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09220840713395"/>
          <c:y val="6.4127172782647457E-2"/>
          <c:w val="0.72151120308179739"/>
          <c:h val="0.873203585400881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A0-4C50-B259-40A748AB199A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A0-4C50-B259-40A748AB199A}"/>
              </c:ext>
            </c:extLst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6A0-4C50-B259-40A748AB199A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6A0-4C50-B259-40A748AB199A}"/>
              </c:ext>
            </c:extLst>
          </c:dPt>
          <c:dPt>
            <c:idx val="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6A0-4C50-B259-40A748AB199A}"/>
              </c:ext>
            </c:extLst>
          </c:dPt>
          <c:dLbls>
            <c:dLbl>
              <c:idx val="0"/>
              <c:layout>
                <c:manualLayout>
                  <c:x val="-0.17474796719452385"/>
                  <c:y val="-0.214660966911366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1425389755011138"/>
                      <c:h val="0.193551723321911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A0-4C50-B259-40A748AB199A}"/>
                </c:ext>
              </c:extLst>
            </c:dLbl>
            <c:dLbl>
              <c:idx val="1"/>
              <c:layout>
                <c:manualLayout>
                  <c:x val="0.20217783467489725"/>
                  <c:y val="0.116217920981922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A0-4C50-B259-40A748AB199A}"/>
                </c:ext>
              </c:extLst>
            </c:dLbl>
            <c:dLbl>
              <c:idx val="2"/>
              <c:layout>
                <c:manualLayout>
                  <c:x val="6.6225441196242449E-2"/>
                  <c:y val="0.123523264473300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A0-4C50-B259-40A748AB199A}"/>
                </c:ext>
              </c:extLst>
            </c:dLbl>
            <c:dLbl>
              <c:idx val="3"/>
              <c:layout>
                <c:manualLayout>
                  <c:x val="-0.14648276426471191"/>
                  <c:y val="0.146559710555892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A0-4C50-B259-40A748AB199A}"/>
                </c:ext>
              </c:extLst>
            </c:dLbl>
            <c:dLbl>
              <c:idx val="4"/>
              <c:layout>
                <c:manualLayout>
                  <c:x val="-2.1745611419953354E-3"/>
                  <c:y val="-7.0414980321879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380729413277683"/>
                      <c:h val="0.264252723690903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6A0-4C50-B259-40A748AB19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Graphe1!$A$7:$A$11</c:f>
              <c:strCache>
                <c:ptCount val="5"/>
                <c:pt idx="0">
                  <c:v>Seine-et-Marne</c:v>
                </c:pt>
                <c:pt idx="1">
                  <c:v>Yvelines</c:v>
                </c:pt>
                <c:pt idx="2">
                  <c:v>Essonne</c:v>
                </c:pt>
                <c:pt idx="3">
                  <c:v>Val-d'Oise</c:v>
                </c:pt>
                <c:pt idx="4">
                  <c:v>Petite couronne</c:v>
                </c:pt>
              </c:strCache>
            </c:strRef>
          </c:cat>
          <c:val>
            <c:numRef>
              <c:f>Graphe1!$B$7:$B$11</c:f>
              <c:numCache>
                <c:formatCode>#\ ##0.0</c:formatCode>
                <c:ptCount val="5"/>
                <c:pt idx="0">
                  <c:v>759.95192763436933</c:v>
                </c:pt>
                <c:pt idx="1">
                  <c:v>197.74135080464484</c:v>
                </c:pt>
                <c:pt idx="2">
                  <c:v>200.34830366318013</c:v>
                </c:pt>
                <c:pt idx="3">
                  <c:v>164.53908421409997</c:v>
                </c:pt>
                <c:pt idx="4">
                  <c:v>42.136871246048692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0-4C50-B259-40A748AB1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76377952755906"/>
          <c:y val="0.16620355788859725"/>
          <c:w val="0.59513910761154853"/>
          <c:h val="0.79351881014873138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288-4AE9-B50C-15CCCC5FC15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88-4AE9-B50C-15CCCC5FC151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288-4AE9-B50C-15CCCC5FC151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288-4AE9-B50C-15CCCC5FC151}"/>
              </c:ext>
            </c:extLst>
          </c:dPt>
          <c:dPt>
            <c:idx val="4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88-4AE9-B50C-15CCCC5FC151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288-4AE9-B50C-15CCCC5FC1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88-4AE9-B50C-15CCCC5FC151}"/>
              </c:ext>
            </c:extLst>
          </c:dPt>
          <c:dPt>
            <c:idx val="7"/>
            <c:bubble3D val="0"/>
            <c:spPr>
              <a:solidFill>
                <a:srgbClr val="CC996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288-4AE9-B50C-15CCCC5FC151}"/>
              </c:ext>
            </c:extLst>
          </c:dPt>
          <c:dPt>
            <c:idx val="8"/>
            <c:bubble3D val="0"/>
            <c:spPr>
              <a:solidFill>
                <a:srgbClr val="FF9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88-4AE9-B50C-15CCCC5FC151}"/>
              </c:ext>
            </c:extLst>
          </c:dPt>
          <c:dLbls>
            <c:dLbl>
              <c:idx val="0"/>
              <c:layout>
                <c:manualLayout>
                  <c:x val="-0.20055446194225721"/>
                  <c:y val="-5.763571338285333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288-4AE9-B50C-15CCCC5FC151}"/>
                </c:ext>
              </c:extLst>
            </c:dLbl>
            <c:dLbl>
              <c:idx val="3"/>
              <c:layout>
                <c:manualLayout>
                  <c:x val="0.18342760279965004"/>
                  <c:y val="-4.89247767541805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288-4AE9-B50C-15CCCC5FC151}"/>
                </c:ext>
              </c:extLst>
            </c:dLbl>
            <c:dLbl>
              <c:idx val="4"/>
              <c:layout>
                <c:manualLayout>
                  <c:x val="-3.1417650918635173E-2"/>
                  <c:y val="-1.667833187518226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288-4AE9-B50C-15CCCC5FC151}"/>
                </c:ext>
              </c:extLst>
            </c:dLbl>
            <c:dLbl>
              <c:idx val="5"/>
              <c:layout>
                <c:manualLayout>
                  <c:x val="-4.6926727909011375E-2"/>
                  <c:y val="1.282881306503353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288-4AE9-B50C-15CCCC5FC151}"/>
                </c:ext>
              </c:extLst>
            </c:dLbl>
            <c:dLbl>
              <c:idx val="6"/>
              <c:layout>
                <c:manualLayout>
                  <c:x val="4.7601487314085686E-2"/>
                  <c:y val="-2.40740740740740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288-4AE9-B50C-15CCCC5FC151}"/>
                </c:ext>
              </c:extLst>
            </c:dLbl>
            <c:dLbl>
              <c:idx val="7"/>
              <c:layout>
                <c:manualLayout>
                  <c:x val="6.6596237970253713E-2"/>
                  <c:y val="0.137461429219364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094444444444444"/>
                      <c:h val="9.416430594900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288-4AE9-B50C-15CCCC5FC151}"/>
                </c:ext>
              </c:extLst>
            </c:dLbl>
            <c:dLbl>
              <c:idx val="8"/>
              <c:layout>
                <c:manualLayout>
                  <c:x val="7.5494094488188973E-2"/>
                  <c:y val="9.2592592592592596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288-4AE9-B50C-15CCCC5FC1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Graphe2!$A$7:$A$15</c:f>
              <c:strCache>
                <c:ptCount val="9"/>
                <c:pt idx="0">
                  <c:v>COP</c:v>
                </c:pt>
                <c:pt idx="1">
                  <c:v>Plantes industrielles</c:v>
                </c:pt>
                <c:pt idx="2">
                  <c:v>Plantes fourragères</c:v>
                </c:pt>
                <c:pt idx="3">
                  <c:v>Légumes et pommes de terre</c:v>
                </c:pt>
                <c:pt idx="4">
                  <c:v>Autres produits végétaux</c:v>
                </c:pt>
                <c:pt idx="5">
                  <c:v>Viandes et œufs</c:v>
                </c:pt>
                <c:pt idx="6">
                  <c:v>Autres produits animaux</c:v>
                </c:pt>
                <c:pt idx="7">
                  <c:v>Services</c:v>
                </c:pt>
                <c:pt idx="8">
                  <c:v>Jardins familiaux</c:v>
                </c:pt>
              </c:strCache>
            </c:strRef>
          </c:cat>
          <c:val>
            <c:numRef>
              <c:f>Graphe2!$C$7:$C$15</c:f>
              <c:numCache>
                <c:formatCode>0%</c:formatCode>
                <c:ptCount val="9"/>
                <c:pt idx="0">
                  <c:v>0.49689350335825655</c:v>
                </c:pt>
                <c:pt idx="1">
                  <c:v>0.10348501643747085</c:v>
                </c:pt>
                <c:pt idx="2">
                  <c:v>4.3743113620781593E-2</c:v>
                </c:pt>
                <c:pt idx="3">
                  <c:v>0.13988698333299862</c:v>
                </c:pt>
                <c:pt idx="4">
                  <c:v>7.052787300704548E-2</c:v>
                </c:pt>
                <c:pt idx="5">
                  <c:v>5.0872176227572563E-2</c:v>
                </c:pt>
                <c:pt idx="6">
                  <c:v>1.509421136479332E-2</c:v>
                </c:pt>
                <c:pt idx="7">
                  <c:v>7.2852338399299027E-2</c:v>
                </c:pt>
                <c:pt idx="8">
                  <c:v>6.6447842517820188E-3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8-4AE9-B50C-15CCCC5FC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73037461226459E-2"/>
          <c:y val="6.4175415573053368E-2"/>
          <c:w val="0.89326938678119794"/>
          <c:h val="0.547605807086614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Graphe3!$D$22</c:f>
              <c:strCache>
                <c:ptCount val="1"/>
                <c:pt idx="0">
                  <c:v>Indice valeur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C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Graphe3!$A$23:$A$34</c:f>
              <c:strCache>
                <c:ptCount val="10"/>
                <c:pt idx="0">
                  <c:v>Semences et plants</c:v>
                </c:pt>
                <c:pt idx="1">
                  <c:v>Energie et lubrifiants</c:v>
                </c:pt>
                <c:pt idx="2">
                  <c:v>Engrais et 
amendements</c:v>
                </c:pt>
                <c:pt idx="3">
                  <c:v>Produits de protection
 des cultures</c:v>
                </c:pt>
                <c:pt idx="4">
                  <c:v>Aliments 
pour animaux</c:v>
                </c:pt>
                <c:pt idx="5">
                  <c:v>Dépenses vétérinaires</c:v>
                </c:pt>
                <c:pt idx="6">
                  <c:v>Entretien du matériel</c:v>
                </c:pt>
                <c:pt idx="7">
                  <c:v>Entretien des bâtiments</c:v>
                </c:pt>
                <c:pt idx="8">
                  <c:v>Services de 
travaux agricoles</c:v>
                </c:pt>
                <c:pt idx="9">
                  <c:v>Autres biens et services</c:v>
                </c:pt>
              </c:strCache>
            </c:strRef>
          </c:cat>
          <c:val>
            <c:numRef>
              <c:f>Graphe3!$D$23:$D$34</c:f>
              <c:numCache>
                <c:formatCode>0.0</c:formatCode>
                <c:ptCount val="10"/>
                <c:pt idx="0">
                  <c:v>7.5721948060825781</c:v>
                </c:pt>
                <c:pt idx="1">
                  <c:v>-2.7449929489872744</c:v>
                </c:pt>
                <c:pt idx="2">
                  <c:v>1.5122392551273123</c:v>
                </c:pt>
                <c:pt idx="3">
                  <c:v>9.6306152113809844</c:v>
                </c:pt>
                <c:pt idx="4">
                  <c:v>2.2702848300467053</c:v>
                </c:pt>
                <c:pt idx="5">
                  <c:v>3.4255079152401038</c:v>
                </c:pt>
                <c:pt idx="6">
                  <c:v>9.9891010016711448</c:v>
                </c:pt>
                <c:pt idx="7">
                  <c:v>4.1675234732293092</c:v>
                </c:pt>
                <c:pt idx="8">
                  <c:v>1.8894772897708094</c:v>
                </c:pt>
                <c:pt idx="9">
                  <c:v>-3.7977950856417806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E-4917-8BB7-9033D874FA87}"/>
            </c:ext>
          </c:extLst>
        </c:ser>
        <c:ser>
          <c:idx val="1"/>
          <c:order val="1"/>
          <c:tx>
            <c:strRef>
              <c:f>Graphe3!$C$22</c:f>
              <c:strCache>
                <c:ptCount val="1"/>
                <c:pt idx="0">
                  <c:v>Indice prix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Graphe3!$A$23:$A$34</c:f>
              <c:strCache>
                <c:ptCount val="10"/>
                <c:pt idx="0">
                  <c:v>Semences et plants</c:v>
                </c:pt>
                <c:pt idx="1">
                  <c:v>Energie et lubrifiants</c:v>
                </c:pt>
                <c:pt idx="2">
                  <c:v>Engrais et 
amendements</c:v>
                </c:pt>
                <c:pt idx="3">
                  <c:v>Produits de protection
 des cultures</c:v>
                </c:pt>
                <c:pt idx="4">
                  <c:v>Aliments 
pour animaux</c:v>
                </c:pt>
                <c:pt idx="5">
                  <c:v>Dépenses vétérinaires</c:v>
                </c:pt>
                <c:pt idx="6">
                  <c:v>Entretien du matériel</c:v>
                </c:pt>
                <c:pt idx="7">
                  <c:v>Entretien des bâtiments</c:v>
                </c:pt>
                <c:pt idx="8">
                  <c:v>Services de 
travaux agricoles</c:v>
                </c:pt>
                <c:pt idx="9">
                  <c:v>Autres biens et services</c:v>
                </c:pt>
              </c:strCache>
            </c:strRef>
          </c:cat>
          <c:val>
            <c:numRef>
              <c:f>Graphe3!$C$23:$C$34</c:f>
              <c:numCache>
                <c:formatCode>0.0</c:formatCode>
                <c:ptCount val="10"/>
                <c:pt idx="0">
                  <c:v>3.0024573741894756</c:v>
                </c:pt>
                <c:pt idx="1">
                  <c:v>-2.0820253909221833</c:v>
                </c:pt>
                <c:pt idx="2">
                  <c:v>20.968220400995307</c:v>
                </c:pt>
                <c:pt idx="3">
                  <c:v>9.4999084454275931</c:v>
                </c:pt>
                <c:pt idx="4">
                  <c:v>-7.7866403769144341</c:v>
                </c:pt>
                <c:pt idx="5">
                  <c:v>5.2691668491464014</c:v>
                </c:pt>
                <c:pt idx="6">
                  <c:v>10.429553731173897</c:v>
                </c:pt>
                <c:pt idx="7">
                  <c:v>4.1675234732293234</c:v>
                </c:pt>
                <c:pt idx="8">
                  <c:v>2.7728492518967016</c:v>
                </c:pt>
                <c:pt idx="9">
                  <c:v>-2.7953262691062832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E-4917-8BB7-9033D874FA87}"/>
            </c:ext>
          </c:extLst>
        </c:ser>
        <c:ser>
          <c:idx val="0"/>
          <c:order val="2"/>
          <c:tx>
            <c:strRef>
              <c:f>Graphe3!$B$22</c:f>
              <c:strCache>
                <c:ptCount val="1"/>
                <c:pt idx="0">
                  <c:v>Indice volume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Graphe3!$A$23:$A$34</c:f>
              <c:strCache>
                <c:ptCount val="10"/>
                <c:pt idx="0">
                  <c:v>Semences et plants</c:v>
                </c:pt>
                <c:pt idx="1">
                  <c:v>Energie et lubrifiants</c:v>
                </c:pt>
                <c:pt idx="2">
                  <c:v>Engrais et 
amendements</c:v>
                </c:pt>
                <c:pt idx="3">
                  <c:v>Produits de protection
 des cultures</c:v>
                </c:pt>
                <c:pt idx="4">
                  <c:v>Aliments 
pour animaux</c:v>
                </c:pt>
                <c:pt idx="5">
                  <c:v>Dépenses vétérinaires</c:v>
                </c:pt>
                <c:pt idx="6">
                  <c:v>Entretien du matériel</c:v>
                </c:pt>
                <c:pt idx="7">
                  <c:v>Entretien des bâtiments</c:v>
                </c:pt>
                <c:pt idx="8">
                  <c:v>Services de 
travaux agricoles</c:v>
                </c:pt>
                <c:pt idx="9">
                  <c:v>Autres biens et services</c:v>
                </c:pt>
              </c:strCache>
            </c:strRef>
          </c:cat>
          <c:val>
            <c:numRef>
              <c:f>Graphe3!$B$23:$B$34</c:f>
              <c:numCache>
                <c:formatCode>0.0</c:formatCode>
                <c:ptCount val="10"/>
                <c:pt idx="0">
                  <c:v>4.4365324365923442</c:v>
                </c:pt>
                <c:pt idx="1">
                  <c:v>-0.6770642067627648</c:v>
                </c:pt>
                <c:pt idx="2">
                  <c:v>-16.083547465089367</c:v>
                </c:pt>
                <c:pt idx="3">
                  <c:v>0.11936700935098088</c:v>
                </c:pt>
                <c:pt idx="4">
                  <c:v>10.906147707954659</c:v>
                </c:pt>
                <c:pt idx="5">
                  <c:v>-1.7513760097943134</c:v>
                </c:pt>
                <c:pt idx="6">
                  <c:v>-0.39885403374442774</c:v>
                </c:pt>
                <c:pt idx="7">
                  <c:v>0</c:v>
                </c:pt>
                <c:pt idx="8">
                  <c:v>-0.8595382618620846</c:v>
                </c:pt>
                <c:pt idx="9">
                  <c:v>-1.031296930547569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CE-4917-8BB7-9033D874F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7700768"/>
        <c:axId val="277710336"/>
      </c:barChart>
      <c:catAx>
        <c:axId val="27770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277710336"/>
        <c:crosses val="autoZero"/>
        <c:auto val="1"/>
        <c:lblAlgn val="ctr"/>
        <c:lblOffset val="100"/>
        <c:noMultiLvlLbl val="0"/>
      </c:catAx>
      <c:valAx>
        <c:axId val="2777103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5.0909090909090911E-2"/>
              <c:y val="1.164998906386700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27770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224070627535189"/>
          <c:y val="1.9190726159230096E-2"/>
          <c:w val="0.21381989978525412"/>
          <c:h val="0.1488033136482939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11286089238844"/>
          <c:y val="2.7319579775483209E-2"/>
          <c:w val="0.73810783027121607"/>
          <c:h val="0.934806750739271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C8-4756-A3F7-4FAF0FD5EB22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C8-4756-A3F7-4FAF0FD5EB2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C8-4756-A3F7-4FAF0FD5EB22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C8-4756-A3F7-4FAF0FD5EB22}"/>
              </c:ext>
            </c:extLst>
          </c:dPt>
          <c:dLbls>
            <c:dLbl>
              <c:idx val="0"/>
              <c:layout>
                <c:manualLayout>
                  <c:x val="-0.16666666666666666"/>
                  <c:y val="0.1344771085672338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194444444444444"/>
                      <c:h val="0.319261213720316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FC8-4756-A3F7-4FAF0FD5EB22}"/>
                </c:ext>
              </c:extLst>
            </c:dLbl>
            <c:dLbl>
              <c:idx val="1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8-4756-A3F7-4FAF0FD5EB22}"/>
                </c:ext>
              </c:extLst>
            </c:dLbl>
            <c:dLbl>
              <c:idx val="2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8-4756-A3F7-4FAF0FD5EB22}"/>
                </c:ext>
              </c:extLst>
            </c:dLbl>
            <c:dLbl>
              <c:idx val="3"/>
              <c:layout>
                <c:manualLayout>
                  <c:x val="0.20833333333333337"/>
                  <c:y val="0.1528088144654741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791666666666667"/>
                      <c:h val="0.214599824098504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FC8-4756-A3F7-4FAF0FD5EB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Graphe4!$A$18:$A$21</c:f>
              <c:strCache>
                <c:ptCount val="4"/>
                <c:pt idx="0">
                  <c:v>Semences et plants, engrais et amendements et produits de protection des cultures</c:v>
                </c:pt>
                <c:pt idx="1">
                  <c:v>Énergie et lubrifiants</c:v>
                </c:pt>
                <c:pt idx="2">
                  <c:v>Alimentation animale et dépenses vétérinaires</c:v>
                </c:pt>
                <c:pt idx="3">
                  <c:v>Autres consommations intermédiaires</c:v>
                </c:pt>
              </c:strCache>
            </c:strRef>
          </c:cat>
          <c:val>
            <c:numRef>
              <c:f>Graphe4!$B$18:$B$21</c:f>
              <c:numCache>
                <c:formatCode>0.0</c:formatCode>
                <c:ptCount val="4"/>
                <c:pt idx="0">
                  <c:v>366.24157087341592</c:v>
                </c:pt>
                <c:pt idx="1">
                  <c:v>77.499900718536978</c:v>
                </c:pt>
                <c:pt idx="2">
                  <c:v>132.29143663194594</c:v>
                </c:pt>
                <c:pt idx="3">
                  <c:v>311.53224589807866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8-4756-A3F7-4FAF0FD5E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4</xdr:row>
      <xdr:rowOff>134257</xdr:rowOff>
    </xdr:from>
    <xdr:to>
      <xdr:col>10</xdr:col>
      <xdr:colOff>457200</xdr:colOff>
      <xdr:row>26</xdr:row>
      <xdr:rowOff>105682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9525</xdr:rowOff>
    </xdr:from>
    <xdr:to>
      <xdr:col>10</xdr:col>
      <xdr:colOff>0</xdr:colOff>
      <xdr:row>26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6</xdr:row>
      <xdr:rowOff>0</xdr:rowOff>
    </xdr:from>
    <xdr:to>
      <xdr:col>14</xdr:col>
      <xdr:colOff>730250</xdr:colOff>
      <xdr:row>26</xdr:row>
      <xdr:rowOff>95250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404283</xdr:colOff>
      <xdr:row>4</xdr:row>
      <xdr:rowOff>59266</xdr:rowOff>
    </xdr:from>
    <xdr:to>
      <xdr:col>9</xdr:col>
      <xdr:colOff>404283</xdr:colOff>
      <xdr:row>26</xdr:row>
      <xdr:rowOff>103716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="85" zoomScaleNormal="85" workbookViewId="0">
      <selection activeCell="P24" sqref="P24"/>
    </sheetView>
  </sheetViews>
  <sheetFormatPr baseColWidth="10" defaultColWidth="11.42578125" defaultRowHeight="12.75" x14ac:dyDescent="0.2"/>
  <cols>
    <col min="1" max="1" width="18" style="1" customWidth="1"/>
    <col min="2" max="16384" width="11.42578125" style="1"/>
  </cols>
  <sheetData>
    <row r="1" spans="1:4" x14ac:dyDescent="0.2">
      <c r="A1" s="13" t="s">
        <v>60</v>
      </c>
      <c r="B1" s="13" t="s">
        <v>94</v>
      </c>
    </row>
    <row r="2" spans="1:4" x14ac:dyDescent="0.2">
      <c r="B2" s="22" t="s">
        <v>97</v>
      </c>
    </row>
    <row r="3" spans="1:4" x14ac:dyDescent="0.2">
      <c r="A3" s="1" t="s">
        <v>57</v>
      </c>
      <c r="B3" s="1" t="s">
        <v>71</v>
      </c>
    </row>
    <row r="6" spans="1:4" x14ac:dyDescent="0.2">
      <c r="B6" s="14" t="s">
        <v>70</v>
      </c>
      <c r="C6" s="14"/>
    </row>
    <row r="7" spans="1:4" x14ac:dyDescent="0.2">
      <c r="A7" s="1" t="s">
        <v>90</v>
      </c>
      <c r="B7" s="18">
        <v>759.95192763436933</v>
      </c>
      <c r="C7" s="18"/>
      <c r="D7" s="16"/>
    </row>
    <row r="8" spans="1:4" x14ac:dyDescent="0.2">
      <c r="A8" s="1" t="s">
        <v>91</v>
      </c>
      <c r="B8" s="18">
        <v>197.74135080464484</v>
      </c>
      <c r="C8" s="18"/>
      <c r="D8" s="16"/>
    </row>
    <row r="9" spans="1:4" x14ac:dyDescent="0.2">
      <c r="A9" s="1" t="s">
        <v>92</v>
      </c>
      <c r="B9" s="18">
        <v>200.34830366318013</v>
      </c>
      <c r="C9" s="18"/>
      <c r="D9" s="16"/>
    </row>
    <row r="10" spans="1:4" x14ac:dyDescent="0.2">
      <c r="A10" s="1" t="s">
        <v>100</v>
      </c>
      <c r="B10" s="18">
        <v>164.53908421409997</v>
      </c>
      <c r="C10" s="18"/>
      <c r="D10" s="16"/>
    </row>
    <row r="11" spans="1:4" x14ac:dyDescent="0.2">
      <c r="A11" s="1" t="s">
        <v>93</v>
      </c>
      <c r="B11" s="18">
        <v>42.136871246048692</v>
      </c>
      <c r="C11" s="18"/>
      <c r="D11" s="1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="90" zoomScaleNormal="90" workbookViewId="0">
      <selection activeCell="M14" sqref="M14"/>
    </sheetView>
  </sheetViews>
  <sheetFormatPr baseColWidth="10" defaultColWidth="11.42578125" defaultRowHeight="12.75" x14ac:dyDescent="0.2"/>
  <cols>
    <col min="1" max="1" width="25.5703125" style="1" bestFit="1" customWidth="1"/>
    <col min="2" max="16384" width="11.42578125" style="1"/>
  </cols>
  <sheetData>
    <row r="1" spans="1:3" x14ac:dyDescent="0.2">
      <c r="A1" s="13" t="s">
        <v>73</v>
      </c>
      <c r="B1" s="13" t="s">
        <v>95</v>
      </c>
    </row>
    <row r="2" spans="1:3" x14ac:dyDescent="0.2">
      <c r="B2" s="22" t="s">
        <v>96</v>
      </c>
    </row>
    <row r="3" spans="1:3" x14ac:dyDescent="0.2">
      <c r="A3" s="1" t="s">
        <v>57</v>
      </c>
      <c r="B3" s="1" t="s">
        <v>71</v>
      </c>
    </row>
    <row r="6" spans="1:3" x14ac:dyDescent="0.2">
      <c r="B6" s="14" t="s">
        <v>70</v>
      </c>
      <c r="C6" s="14" t="s">
        <v>89</v>
      </c>
    </row>
    <row r="7" spans="1:3" x14ac:dyDescent="0.2">
      <c r="A7" s="1" t="s">
        <v>61</v>
      </c>
      <c r="B7" s="12">
        <v>682.65537602581628</v>
      </c>
      <c r="C7" s="15">
        <f>B7/SUM($B$7:$B$15)</f>
        <v>0.49689350335825655</v>
      </c>
    </row>
    <row r="8" spans="1:3" x14ac:dyDescent="0.2">
      <c r="A8" s="1" t="s">
        <v>62</v>
      </c>
      <c r="B8" s="12">
        <v>142.17252254599353</v>
      </c>
      <c r="C8" s="15">
        <f t="shared" ref="C8:C15" si="0">B8/SUM($B$7:$B$15)</f>
        <v>0.10348501643747085</v>
      </c>
    </row>
    <row r="9" spans="1:3" x14ac:dyDescent="0.2">
      <c r="A9" s="1" t="s">
        <v>63</v>
      </c>
      <c r="B9" s="12">
        <v>60.096321395864102</v>
      </c>
      <c r="C9" s="15">
        <f t="shared" si="0"/>
        <v>4.3743113620781593E-2</v>
      </c>
    </row>
    <row r="10" spans="1:3" x14ac:dyDescent="0.2">
      <c r="A10" s="1" t="s">
        <v>64</v>
      </c>
      <c r="B10" s="12">
        <v>192.18323556839579</v>
      </c>
      <c r="C10" s="15">
        <f t="shared" si="0"/>
        <v>0.13988698333299862</v>
      </c>
    </row>
    <row r="11" spans="1:3" x14ac:dyDescent="0.2">
      <c r="A11" s="1" t="s">
        <v>65</v>
      </c>
      <c r="B11" s="12">
        <v>96.894468014834501</v>
      </c>
      <c r="C11" s="15">
        <f t="shared" si="0"/>
        <v>7.052787300704548E-2</v>
      </c>
    </row>
    <row r="12" spans="1:3" x14ac:dyDescent="0.2">
      <c r="A12" s="1" t="s">
        <v>66</v>
      </c>
      <c r="B12" s="12">
        <v>69.890558755899832</v>
      </c>
      <c r="C12" s="15">
        <f t="shared" si="0"/>
        <v>5.0872176227572563E-2</v>
      </c>
    </row>
    <row r="13" spans="1:3" x14ac:dyDescent="0.2">
      <c r="A13" s="1" t="s">
        <v>67</v>
      </c>
      <c r="B13" s="12">
        <v>20.737128711495593</v>
      </c>
      <c r="C13" s="15">
        <f t="shared" si="0"/>
        <v>1.509421136479332E-2</v>
      </c>
    </row>
    <row r="14" spans="1:3" x14ac:dyDescent="0.2">
      <c r="A14" s="1" t="s">
        <v>20</v>
      </c>
      <c r="B14" s="12">
        <v>100.08792654404326</v>
      </c>
      <c r="C14" s="15">
        <f t="shared" si="0"/>
        <v>7.2852338399299027E-2</v>
      </c>
    </row>
    <row r="15" spans="1:3" x14ac:dyDescent="0.2">
      <c r="A15" s="1" t="s">
        <v>68</v>
      </c>
      <c r="B15" s="12">
        <v>9.1289132607962138</v>
      </c>
      <c r="C15" s="15">
        <f t="shared" si="0"/>
        <v>6.6447842517820188E-3</v>
      </c>
    </row>
    <row r="16" spans="1:3" x14ac:dyDescent="0.2">
      <c r="B16" s="12"/>
    </row>
    <row r="17" spans="2:3" x14ac:dyDescent="0.2">
      <c r="B17" s="12"/>
      <c r="C17" s="21"/>
    </row>
    <row r="18" spans="2:3" x14ac:dyDescent="0.2">
      <c r="B18" s="12"/>
    </row>
    <row r="19" spans="2:3" x14ac:dyDescent="0.2">
      <c r="B19" s="12"/>
    </row>
    <row r="20" spans="2:3" x14ac:dyDescent="0.2">
      <c r="B20" s="12"/>
    </row>
    <row r="21" spans="2:3" x14ac:dyDescent="0.2">
      <c r="B21" s="12"/>
    </row>
    <row r="22" spans="2:3" x14ac:dyDescent="0.2">
      <c r="B22" s="12"/>
    </row>
    <row r="23" spans="2:3" x14ac:dyDescent="0.2">
      <c r="B23" s="12"/>
    </row>
    <row r="24" spans="2:3" x14ac:dyDescent="0.2">
      <c r="B24" s="12"/>
    </row>
    <row r="25" spans="2:3" x14ac:dyDescent="0.2">
      <c r="B25" s="1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zoomScale="90" zoomScaleNormal="90" workbookViewId="0">
      <selection activeCell="B22" sqref="B22"/>
    </sheetView>
  </sheetViews>
  <sheetFormatPr baseColWidth="10" defaultColWidth="11.42578125" defaultRowHeight="12.75" x14ac:dyDescent="0.2"/>
  <cols>
    <col min="1" max="1" width="44" style="1" bestFit="1" customWidth="1"/>
    <col min="2" max="16384" width="11.42578125" style="1"/>
  </cols>
  <sheetData>
    <row r="1" spans="1:4" x14ac:dyDescent="0.2">
      <c r="A1" s="13" t="s">
        <v>81</v>
      </c>
      <c r="B1" s="13" t="s">
        <v>87</v>
      </c>
    </row>
    <row r="2" spans="1:4" x14ac:dyDescent="0.2">
      <c r="B2" s="22" t="s">
        <v>98</v>
      </c>
    </row>
    <row r="3" spans="1:4" x14ac:dyDescent="0.2">
      <c r="A3" s="1" t="s">
        <v>57</v>
      </c>
      <c r="B3" s="1" t="s">
        <v>72</v>
      </c>
    </row>
    <row r="6" spans="1:4" x14ac:dyDescent="0.2">
      <c r="B6" s="1" t="s">
        <v>74</v>
      </c>
      <c r="C6" s="1" t="s">
        <v>75</v>
      </c>
      <c r="D6" s="1" t="s">
        <v>76</v>
      </c>
    </row>
    <row r="7" spans="1:4" x14ac:dyDescent="0.2">
      <c r="A7" s="1" t="s">
        <v>37</v>
      </c>
      <c r="B7" s="16">
        <v>104.43653243659234</v>
      </c>
      <c r="C7" s="16">
        <v>103.00245737418948</v>
      </c>
      <c r="D7" s="16">
        <v>107.57219480608258</v>
      </c>
    </row>
    <row r="8" spans="1:4" x14ac:dyDescent="0.2">
      <c r="A8" s="1" t="s">
        <v>38</v>
      </c>
      <c r="B8" s="16">
        <v>99.322935793237235</v>
      </c>
      <c r="C8" s="16">
        <v>97.917974609077817</v>
      </c>
      <c r="D8" s="16">
        <v>97.255007051012726</v>
      </c>
    </row>
    <row r="9" spans="1:4" x14ac:dyDescent="0.2">
      <c r="A9" s="1" t="s">
        <v>39</v>
      </c>
      <c r="B9" s="16">
        <v>83.916452534910633</v>
      </c>
      <c r="C9" s="16">
        <v>120.96822040099531</v>
      </c>
      <c r="D9" s="16">
        <v>101.51223925512731</v>
      </c>
    </row>
    <row r="10" spans="1:4" x14ac:dyDescent="0.2">
      <c r="A10" s="1" t="s">
        <v>40</v>
      </c>
      <c r="B10" s="16">
        <v>100.11936700935098</v>
      </c>
      <c r="C10" s="16">
        <v>109.49990844542759</v>
      </c>
      <c r="D10" s="16">
        <v>109.63061521138098</v>
      </c>
    </row>
    <row r="11" spans="1:4" x14ac:dyDescent="0.2">
      <c r="A11" s="1" t="s">
        <v>41</v>
      </c>
      <c r="B11" s="16">
        <v>110.90614770795466</v>
      </c>
      <c r="C11" s="16">
        <v>92.213359623085566</v>
      </c>
      <c r="D11" s="16">
        <v>102.27028483004671</v>
      </c>
    </row>
    <row r="12" spans="1:4" x14ac:dyDescent="0.2">
      <c r="A12" s="1" t="s">
        <v>42</v>
      </c>
      <c r="B12" s="16">
        <v>120.2993232353403</v>
      </c>
      <c r="C12" s="16">
        <v>86.73268928589205</v>
      </c>
      <c r="D12" s="16">
        <v>104.33883823473865</v>
      </c>
    </row>
    <row r="13" spans="1:4" x14ac:dyDescent="0.2">
      <c r="A13" s="1" t="s">
        <v>43</v>
      </c>
      <c r="B13" s="16">
        <v>98.495124803243826</v>
      </c>
      <c r="C13" s="16">
        <v>101.05794072238623</v>
      </c>
      <c r="D13" s="16">
        <v>99.537144838102492</v>
      </c>
    </row>
    <row r="14" spans="1:4" x14ac:dyDescent="0.2">
      <c r="A14" s="1" t="s">
        <v>44</v>
      </c>
      <c r="B14" s="16">
        <v>98.248623990205687</v>
      </c>
      <c r="C14" s="16">
        <v>105.2691668491464</v>
      </c>
      <c r="D14" s="16">
        <v>103.4255079152401</v>
      </c>
    </row>
    <row r="15" spans="1:4" x14ac:dyDescent="0.2">
      <c r="A15" s="1" t="s">
        <v>45</v>
      </c>
      <c r="B15" s="16">
        <v>99.601145966255572</v>
      </c>
      <c r="C15" s="16">
        <v>110.4295537311739</v>
      </c>
      <c r="D15" s="16">
        <v>109.98910100167114</v>
      </c>
    </row>
    <row r="16" spans="1:4" x14ac:dyDescent="0.2">
      <c r="A16" s="1" t="s">
        <v>46</v>
      </c>
      <c r="B16" s="16">
        <v>100</v>
      </c>
      <c r="C16" s="16">
        <v>104.16752347322932</v>
      </c>
      <c r="D16" s="16">
        <v>104.16752347322931</v>
      </c>
    </row>
    <row r="17" spans="1:4" x14ac:dyDescent="0.2">
      <c r="A17" s="1" t="s">
        <v>47</v>
      </c>
      <c r="B17" s="16">
        <v>99.140461738137915</v>
      </c>
      <c r="C17" s="16">
        <v>102.7728492518967</v>
      </c>
      <c r="D17" s="16">
        <v>101.88947728977081</v>
      </c>
    </row>
    <row r="18" spans="1:4" x14ac:dyDescent="0.2">
      <c r="A18" s="1" t="s">
        <v>48</v>
      </c>
      <c r="B18" s="16">
        <v>98.968703069452431</v>
      </c>
      <c r="C18" s="16">
        <v>97.204673730893717</v>
      </c>
      <c r="D18" s="16">
        <v>96.202204914358219</v>
      </c>
    </row>
    <row r="19" spans="1:4" x14ac:dyDescent="0.2">
      <c r="A19" s="1" t="s">
        <v>49</v>
      </c>
      <c r="B19" s="16">
        <v>98.667001523394404</v>
      </c>
      <c r="C19" s="16">
        <v>104.36999722270852</v>
      </c>
      <c r="D19" s="16">
        <v>102.97874674969651</v>
      </c>
    </row>
    <row r="22" spans="1:4" x14ac:dyDescent="0.2">
      <c r="B22" s="1" t="s">
        <v>74</v>
      </c>
      <c r="C22" s="1" t="s">
        <v>75</v>
      </c>
      <c r="D22" s="1" t="s">
        <v>76</v>
      </c>
    </row>
    <row r="23" spans="1:4" x14ac:dyDescent="0.2">
      <c r="A23" s="17" t="s">
        <v>37</v>
      </c>
      <c r="B23" s="16">
        <f>B7-100</f>
        <v>4.4365324365923442</v>
      </c>
      <c r="C23" s="16">
        <f t="shared" ref="C23:D23" si="0">C7-100</f>
        <v>3.0024573741894756</v>
      </c>
      <c r="D23" s="16">
        <f t="shared" si="0"/>
        <v>7.5721948060825781</v>
      </c>
    </row>
    <row r="24" spans="1:4" x14ac:dyDescent="0.2">
      <c r="A24" s="17" t="s">
        <v>38</v>
      </c>
      <c r="B24" s="16">
        <f t="shared" ref="B24:D35" si="1">B8-100</f>
        <v>-0.6770642067627648</v>
      </c>
      <c r="C24" s="16">
        <f t="shared" si="1"/>
        <v>-2.0820253909221833</v>
      </c>
      <c r="D24" s="16">
        <f t="shared" si="1"/>
        <v>-2.7449929489872744</v>
      </c>
    </row>
    <row r="25" spans="1:4" ht="25.5" x14ac:dyDescent="0.2">
      <c r="A25" s="17" t="s">
        <v>77</v>
      </c>
      <c r="B25" s="16">
        <f t="shared" si="1"/>
        <v>-16.083547465089367</v>
      </c>
      <c r="C25" s="16">
        <f t="shared" si="1"/>
        <v>20.968220400995307</v>
      </c>
      <c r="D25" s="16">
        <f t="shared" si="1"/>
        <v>1.5122392551273123</v>
      </c>
    </row>
    <row r="26" spans="1:4" ht="25.5" x14ac:dyDescent="0.2">
      <c r="A26" s="17" t="s">
        <v>78</v>
      </c>
      <c r="B26" s="16">
        <f t="shared" si="1"/>
        <v>0.11936700935098088</v>
      </c>
      <c r="C26" s="16">
        <f t="shared" si="1"/>
        <v>9.4999084454275931</v>
      </c>
      <c r="D26" s="16">
        <f t="shared" si="1"/>
        <v>9.6306152113809844</v>
      </c>
    </row>
    <row r="27" spans="1:4" ht="25.5" x14ac:dyDescent="0.2">
      <c r="A27" s="17" t="s">
        <v>79</v>
      </c>
      <c r="B27" s="16">
        <f t="shared" si="1"/>
        <v>10.906147707954659</v>
      </c>
      <c r="C27" s="16">
        <f t="shared" si="1"/>
        <v>-7.7866403769144341</v>
      </c>
      <c r="D27" s="16">
        <f t="shared" si="1"/>
        <v>2.2702848300467053</v>
      </c>
    </row>
    <row r="28" spans="1:4" hidden="1" x14ac:dyDescent="0.2">
      <c r="A28" s="1" t="s">
        <v>42</v>
      </c>
      <c r="B28" s="16">
        <f t="shared" si="1"/>
        <v>20.299323235340296</v>
      </c>
      <c r="C28" s="16">
        <f t="shared" si="1"/>
        <v>-13.26731071410795</v>
      </c>
      <c r="D28" s="16">
        <f t="shared" si="1"/>
        <v>4.3388382347386454</v>
      </c>
    </row>
    <row r="29" spans="1:4" hidden="1" x14ac:dyDescent="0.2">
      <c r="A29" s="1" t="s">
        <v>43</v>
      </c>
      <c r="B29" s="16">
        <f t="shared" si="1"/>
        <v>-1.5048751967561742</v>
      </c>
      <c r="C29" s="16">
        <f t="shared" si="1"/>
        <v>1.0579407223862347</v>
      </c>
      <c r="D29" s="16">
        <f t="shared" si="1"/>
        <v>-0.46285516189750808</v>
      </c>
    </row>
    <row r="30" spans="1:4" x14ac:dyDescent="0.2">
      <c r="A30" s="1" t="s">
        <v>44</v>
      </c>
      <c r="B30" s="16">
        <f t="shared" si="1"/>
        <v>-1.7513760097943134</v>
      </c>
      <c r="C30" s="16">
        <f t="shared" si="1"/>
        <v>5.2691668491464014</v>
      </c>
      <c r="D30" s="16">
        <f t="shared" si="1"/>
        <v>3.4255079152401038</v>
      </c>
    </row>
    <row r="31" spans="1:4" x14ac:dyDescent="0.2">
      <c r="A31" s="1" t="s">
        <v>45</v>
      </c>
      <c r="B31" s="16">
        <f t="shared" si="1"/>
        <v>-0.39885403374442774</v>
      </c>
      <c r="C31" s="16">
        <f t="shared" si="1"/>
        <v>10.429553731173897</v>
      </c>
      <c r="D31" s="16">
        <f t="shared" si="1"/>
        <v>9.9891010016711448</v>
      </c>
    </row>
    <row r="32" spans="1:4" x14ac:dyDescent="0.2">
      <c r="A32" s="1" t="s">
        <v>46</v>
      </c>
      <c r="B32" s="16">
        <f t="shared" si="1"/>
        <v>0</v>
      </c>
      <c r="C32" s="16">
        <f t="shared" si="1"/>
        <v>4.1675234732293234</v>
      </c>
      <c r="D32" s="16">
        <f t="shared" si="1"/>
        <v>4.1675234732293092</v>
      </c>
    </row>
    <row r="33" spans="1:4" ht="25.5" x14ac:dyDescent="0.2">
      <c r="A33" s="17" t="s">
        <v>80</v>
      </c>
      <c r="B33" s="16">
        <f t="shared" si="1"/>
        <v>-0.8595382618620846</v>
      </c>
      <c r="C33" s="16">
        <f t="shared" si="1"/>
        <v>2.7728492518967016</v>
      </c>
      <c r="D33" s="16">
        <f t="shared" si="1"/>
        <v>1.8894772897708094</v>
      </c>
    </row>
    <row r="34" spans="1:4" x14ac:dyDescent="0.2">
      <c r="A34" s="1" t="s">
        <v>48</v>
      </c>
      <c r="B34" s="16">
        <f t="shared" si="1"/>
        <v>-1.031296930547569</v>
      </c>
      <c r="C34" s="16">
        <f t="shared" si="1"/>
        <v>-2.7953262691062832</v>
      </c>
      <c r="D34" s="16">
        <f t="shared" si="1"/>
        <v>-3.7977950856417806</v>
      </c>
    </row>
    <row r="35" spans="1:4" x14ac:dyDescent="0.2">
      <c r="A35" s="1" t="s">
        <v>49</v>
      </c>
      <c r="B35" s="16">
        <f t="shared" si="1"/>
        <v>-1.3329984766055958</v>
      </c>
      <c r="C35" s="16">
        <f t="shared" si="1"/>
        <v>4.3699972227085198</v>
      </c>
      <c r="D35" s="16">
        <f t="shared" si="1"/>
        <v>2.9787467496965121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="90" zoomScaleNormal="90" workbookViewId="0">
      <selection activeCell="L23" sqref="L23"/>
    </sheetView>
  </sheetViews>
  <sheetFormatPr baseColWidth="10" defaultColWidth="11.42578125" defaultRowHeight="12.75" x14ac:dyDescent="0.2"/>
  <cols>
    <col min="1" max="1" width="76" style="1" bestFit="1" customWidth="1"/>
    <col min="2" max="16384" width="11.42578125" style="1"/>
  </cols>
  <sheetData>
    <row r="1" spans="1:2" x14ac:dyDescent="0.2">
      <c r="A1" s="13" t="s">
        <v>88</v>
      </c>
      <c r="B1" s="13" t="s">
        <v>82</v>
      </c>
    </row>
    <row r="2" spans="1:2" x14ac:dyDescent="0.2">
      <c r="B2" s="22" t="s">
        <v>99</v>
      </c>
    </row>
    <row r="3" spans="1:2" x14ac:dyDescent="0.2">
      <c r="A3" s="1" t="s">
        <v>57</v>
      </c>
      <c r="B3" s="1" t="s">
        <v>71</v>
      </c>
    </row>
    <row r="4" spans="1:2" x14ac:dyDescent="0.2">
      <c r="B4" s="2"/>
    </row>
    <row r="5" spans="1:2" x14ac:dyDescent="0.2">
      <c r="B5" s="2"/>
    </row>
    <row r="6" spans="1:2" x14ac:dyDescent="0.2">
      <c r="B6" s="14">
        <v>2023</v>
      </c>
    </row>
    <row r="7" spans="1:2" x14ac:dyDescent="0.2">
      <c r="A7" s="1" t="s">
        <v>37</v>
      </c>
      <c r="B7" s="16">
        <v>97.435785165805513</v>
      </c>
    </row>
    <row r="8" spans="1:2" x14ac:dyDescent="0.2">
      <c r="A8" s="1" t="s">
        <v>84</v>
      </c>
      <c r="B8" s="16">
        <v>77.499900718536978</v>
      </c>
    </row>
    <row r="9" spans="1:2" x14ac:dyDescent="0.2">
      <c r="A9" s="1" t="s">
        <v>39</v>
      </c>
      <c r="B9" s="16">
        <v>166.76298800573102</v>
      </c>
    </row>
    <row r="10" spans="1:2" x14ac:dyDescent="0.2">
      <c r="A10" s="1" t="s">
        <v>40</v>
      </c>
      <c r="B10" s="16">
        <v>102.04279770187941</v>
      </c>
    </row>
    <row r="11" spans="1:2" x14ac:dyDescent="0.2">
      <c r="A11" s="1" t="s">
        <v>41</v>
      </c>
      <c r="B11" s="16">
        <v>129.26127545338679</v>
      </c>
    </row>
    <row r="12" spans="1:2" x14ac:dyDescent="0.2">
      <c r="A12" s="1" t="s">
        <v>44</v>
      </c>
      <c r="B12" s="16">
        <v>3.0301611785591573</v>
      </c>
    </row>
    <row r="13" spans="1:2" x14ac:dyDescent="0.2">
      <c r="A13" s="1" t="s">
        <v>45</v>
      </c>
      <c r="B13" s="16">
        <v>84.983061686670112</v>
      </c>
    </row>
    <row r="14" spans="1:2" x14ac:dyDescent="0.2">
      <c r="A14" s="1" t="s">
        <v>46</v>
      </c>
      <c r="B14" s="16">
        <v>5.1359229159691902</v>
      </c>
    </row>
    <row r="15" spans="1:2" x14ac:dyDescent="0.2">
      <c r="A15" s="1" t="s">
        <v>47</v>
      </c>
      <c r="B15" s="16">
        <v>127.56233333777571</v>
      </c>
    </row>
    <row r="16" spans="1:2" x14ac:dyDescent="0.2">
      <c r="A16" s="1" t="s">
        <v>48</v>
      </c>
      <c r="B16" s="16">
        <v>93.850927957663643</v>
      </c>
    </row>
    <row r="18" spans="1:2" x14ac:dyDescent="0.2">
      <c r="A18" s="1" t="s">
        <v>83</v>
      </c>
      <c r="B18" s="16">
        <f>SUM(B7,B9,B10)</f>
        <v>366.24157087341592</v>
      </c>
    </row>
    <row r="19" spans="1:2" x14ac:dyDescent="0.2">
      <c r="A19" s="1" t="s">
        <v>84</v>
      </c>
      <c r="B19" s="16">
        <f>B8</f>
        <v>77.499900718536978</v>
      </c>
    </row>
    <row r="20" spans="1:2" x14ac:dyDescent="0.2">
      <c r="A20" s="1" t="s">
        <v>85</v>
      </c>
      <c r="B20" s="16">
        <f>SUM(B11:B12)</f>
        <v>132.29143663194594</v>
      </c>
    </row>
    <row r="21" spans="1:2" x14ac:dyDescent="0.2">
      <c r="A21" s="1" t="s">
        <v>86</v>
      </c>
      <c r="B21" s="16">
        <f>SUM(B13:B16)</f>
        <v>311.53224589807866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Normal="100" workbookViewId="0">
      <selection activeCell="J11" sqref="J11"/>
    </sheetView>
  </sheetViews>
  <sheetFormatPr baseColWidth="10" defaultColWidth="10.85546875" defaultRowHeight="12" x14ac:dyDescent="0.2"/>
  <cols>
    <col min="1" max="1" width="7.140625" style="2" customWidth="1"/>
    <col min="2" max="2" width="47.5703125" style="2" bestFit="1" customWidth="1"/>
    <col min="3" max="16384" width="10.85546875" style="2"/>
  </cols>
  <sheetData>
    <row r="1" spans="1:7" x14ac:dyDescent="0.2">
      <c r="A1" s="6" t="s">
        <v>50</v>
      </c>
      <c r="C1" s="6" t="s">
        <v>58</v>
      </c>
    </row>
    <row r="2" spans="1:7" x14ac:dyDescent="0.2">
      <c r="A2" s="6"/>
      <c r="C2" s="6" t="s">
        <v>59</v>
      </c>
    </row>
    <row r="3" spans="1:7" x14ac:dyDescent="0.2">
      <c r="A3" s="2" t="s">
        <v>57</v>
      </c>
      <c r="C3" s="2" t="s">
        <v>72</v>
      </c>
    </row>
    <row r="5" spans="1:7" ht="17.45" customHeight="1" x14ac:dyDescent="0.2">
      <c r="A5" s="4"/>
      <c r="B5" s="4"/>
      <c r="C5" s="23" t="s">
        <v>35</v>
      </c>
      <c r="D5" s="25" t="s">
        <v>36</v>
      </c>
      <c r="E5" s="24" t="s">
        <v>31</v>
      </c>
      <c r="F5" s="24"/>
      <c r="G5" s="24"/>
    </row>
    <row r="6" spans="1:7" ht="17.45" customHeight="1" x14ac:dyDescent="0.2">
      <c r="A6" s="4"/>
      <c r="B6" s="4"/>
      <c r="C6" s="23"/>
      <c r="D6" s="25"/>
      <c r="E6" s="5" t="s">
        <v>32</v>
      </c>
      <c r="F6" s="5" t="s">
        <v>33</v>
      </c>
      <c r="G6" s="5" t="s">
        <v>34</v>
      </c>
    </row>
    <row r="7" spans="1:7" x14ac:dyDescent="0.2">
      <c r="A7" s="3" t="s">
        <v>3</v>
      </c>
      <c r="B7" s="3"/>
      <c r="C7" s="8">
        <v>1415.1137708226347</v>
      </c>
      <c r="D7" s="10">
        <v>1174.0019235509042</v>
      </c>
      <c r="E7" s="8">
        <v>-17.038336580638834</v>
      </c>
      <c r="F7" s="8">
        <v>1.8275081618083959</v>
      </c>
      <c r="G7" s="8">
        <v>-18.527257597690166</v>
      </c>
    </row>
    <row r="8" spans="1:7" x14ac:dyDescent="0.2">
      <c r="A8" s="2" t="s">
        <v>5</v>
      </c>
      <c r="B8" s="2" t="s">
        <v>4</v>
      </c>
      <c r="C8" s="7">
        <v>469.44715494208265</v>
      </c>
      <c r="D8" s="11">
        <v>320.06077593784141</v>
      </c>
      <c r="E8" s="7">
        <v>-31.821766823290591</v>
      </c>
      <c r="F8" s="7">
        <v>-2.1138933777195916</v>
      </c>
      <c r="G8" s="7">
        <v>-30.34942799411435</v>
      </c>
    </row>
    <row r="9" spans="1:7" x14ac:dyDescent="0.2">
      <c r="B9" s="2" t="s">
        <v>6</v>
      </c>
      <c r="C9" s="7">
        <v>103.19171086545997</v>
      </c>
      <c r="D9" s="11">
        <v>72.254099238239391</v>
      </c>
      <c r="E9" s="7">
        <v>-29.980713923385416</v>
      </c>
      <c r="F9" s="7">
        <v>19.101167747778163</v>
      </c>
      <c r="G9" s="7">
        <v>-41.210243861844262</v>
      </c>
    </row>
    <row r="10" spans="1:7" x14ac:dyDescent="0.2">
      <c r="B10" s="2" t="s">
        <v>7</v>
      </c>
      <c r="C10" s="7">
        <v>181.39191381787504</v>
      </c>
      <c r="D10" s="11">
        <v>147.95880284753881</v>
      </c>
      <c r="E10" s="7">
        <v>-18.431423025782976</v>
      </c>
      <c r="F10" s="7">
        <v>6.3070653690881215</v>
      </c>
      <c r="G10" s="7">
        <v>-23.270784786487511</v>
      </c>
    </row>
    <row r="11" spans="1:7" x14ac:dyDescent="0.2">
      <c r="B11" s="2" t="s">
        <v>51</v>
      </c>
      <c r="C11" s="7">
        <v>775.08726613425324</v>
      </c>
      <c r="D11" s="11">
        <v>553.19778023391245</v>
      </c>
      <c r="E11" s="7">
        <v>-28.627677888067275</v>
      </c>
      <c r="F11" s="7">
        <v>2.2698611563456694</v>
      </c>
      <c r="G11" s="7">
        <v>-30.211773727919848</v>
      </c>
    </row>
    <row r="12" spans="1:7" x14ac:dyDescent="0.2">
      <c r="B12" s="2" t="s">
        <v>8</v>
      </c>
      <c r="C12" s="7">
        <v>175.78005602555149</v>
      </c>
      <c r="D12" s="11">
        <v>111.09202825607514</v>
      </c>
      <c r="E12" s="7">
        <v>-36.800550205805635</v>
      </c>
      <c r="F12" s="7">
        <v>-8.8716145424864692</v>
      </c>
      <c r="G12" s="7">
        <v>-30.647899140427953</v>
      </c>
    </row>
    <row r="13" spans="1:7" x14ac:dyDescent="0.2">
      <c r="B13" s="2" t="s">
        <v>9</v>
      </c>
      <c r="C13" s="7">
        <v>18.835320084843989</v>
      </c>
      <c r="D13" s="11">
        <v>18.36556753582877</v>
      </c>
      <c r="E13" s="7">
        <v>-2.4939982272624577</v>
      </c>
      <c r="F13" s="7">
        <v>13.743941301333237</v>
      </c>
      <c r="G13" s="7">
        <v>-14.275872053332264</v>
      </c>
    </row>
    <row r="14" spans="1:7" x14ac:dyDescent="0.2">
      <c r="B14" s="2" t="s">
        <v>10</v>
      </c>
      <c r="C14" s="7">
        <v>105.14461267344224</v>
      </c>
      <c r="D14" s="11">
        <v>129.64211470656201</v>
      </c>
      <c r="E14" s="7">
        <v>23.298865638702789</v>
      </c>
      <c r="F14" s="7">
        <v>-5.1824877998259495</v>
      </c>
      <c r="G14" s="7">
        <v>30.038072901976477</v>
      </c>
    </row>
    <row r="15" spans="1:7" x14ac:dyDescent="0.2">
      <c r="B15" s="2" t="s">
        <v>11</v>
      </c>
      <c r="C15" s="7">
        <v>177.52966374309008</v>
      </c>
      <c r="D15" s="11">
        <v>174.46917363189036</v>
      </c>
      <c r="E15" s="7">
        <v>-1.7239316780482825</v>
      </c>
      <c r="F15" s="7">
        <v>-1.0988292373835407</v>
      </c>
      <c r="G15" s="7">
        <v>-0.63204756409317042</v>
      </c>
    </row>
    <row r="16" spans="1:7" x14ac:dyDescent="0.2">
      <c r="B16" s="2" t="s">
        <v>12</v>
      </c>
      <c r="C16" s="7">
        <v>69.305948167578208</v>
      </c>
      <c r="D16" s="11">
        <v>83.735941848096573</v>
      </c>
      <c r="E16" s="7">
        <v>20.82071461691482</v>
      </c>
      <c r="F16" s="7">
        <v>20.898741688901239</v>
      </c>
      <c r="G16" s="7">
        <v>-6.4539192795905365E-2</v>
      </c>
    </row>
    <row r="17" spans="1:7" x14ac:dyDescent="0.2">
      <c r="B17" s="2" t="s">
        <v>13</v>
      </c>
      <c r="C17" s="7">
        <v>24.151235626544796</v>
      </c>
      <c r="D17" s="11">
        <v>26.675990301464306</v>
      </c>
      <c r="E17" s="7">
        <v>10.453935831525465</v>
      </c>
      <c r="F17" s="7">
        <v>0.97212929273715076</v>
      </c>
      <c r="G17" s="7">
        <v>9.3905185571543086</v>
      </c>
    </row>
    <row r="18" spans="1:7" x14ac:dyDescent="0.2">
      <c r="B18" s="2" t="s">
        <v>14</v>
      </c>
      <c r="C18" s="7">
        <v>3.59913460210766</v>
      </c>
      <c r="D18" s="11">
        <v>4.1965978017789247</v>
      </c>
      <c r="E18" s="7">
        <v>16.60019048249513</v>
      </c>
      <c r="F18" s="7">
        <v>7.4200913242010103</v>
      </c>
      <c r="G18" s="7">
        <v>8.5459796627689997</v>
      </c>
    </row>
    <row r="19" spans="1:7" x14ac:dyDescent="0.2">
      <c r="A19" s="3" t="s">
        <v>15</v>
      </c>
      <c r="B19" s="3"/>
      <c r="C19" s="8">
        <v>86.410440839537387</v>
      </c>
      <c r="D19" s="10">
        <v>90.627687467395418</v>
      </c>
      <c r="E19" s="8">
        <v>4.8804827135292381</v>
      </c>
      <c r="F19" s="8">
        <v>-2.5613537039919692</v>
      </c>
      <c r="G19" s="8">
        <v>7.6374587501079674</v>
      </c>
    </row>
    <row r="20" spans="1:7" x14ac:dyDescent="0.2">
      <c r="A20" s="2" t="s">
        <v>5</v>
      </c>
      <c r="B20" s="2" t="s">
        <v>16</v>
      </c>
      <c r="C20" s="7">
        <v>10.309052905685137</v>
      </c>
      <c r="D20" s="11">
        <v>10.540182431439161</v>
      </c>
      <c r="E20" s="7">
        <v>2.2420054283217752</v>
      </c>
      <c r="F20" s="7">
        <v>-1.8422360115930303</v>
      </c>
      <c r="G20" s="7">
        <v>4.1608949449960591</v>
      </c>
    </row>
    <row r="21" spans="1:7" x14ac:dyDescent="0.2">
      <c r="B21" s="2" t="s">
        <v>17</v>
      </c>
      <c r="C21" s="7">
        <v>9.5050587441709595</v>
      </c>
      <c r="D21" s="11">
        <v>10.006292078137264</v>
      </c>
      <c r="E21" s="7">
        <v>5.2733323113198969</v>
      </c>
      <c r="F21" s="7">
        <v>-0.32736119612272319</v>
      </c>
      <c r="G21" s="7">
        <v>5.6190882218568845</v>
      </c>
    </row>
    <row r="22" spans="1:7" x14ac:dyDescent="0.2">
      <c r="B22" s="2" t="s">
        <v>18</v>
      </c>
      <c r="C22" s="7">
        <v>40.980255685647627</v>
      </c>
      <c r="D22" s="11">
        <v>44.3691395661954</v>
      </c>
      <c r="E22" s="7">
        <v>8.2695527976772745</v>
      </c>
      <c r="F22" s="7">
        <v>-4.7088920396177514E-2</v>
      </c>
      <c r="G22" s="7">
        <v>8.3205597798446718</v>
      </c>
    </row>
    <row r="23" spans="1:7" x14ac:dyDescent="0.2">
      <c r="B23" s="2" t="s">
        <v>19</v>
      </c>
      <c r="C23" s="7">
        <v>16.652623589020692</v>
      </c>
      <c r="D23" s="11">
        <v>16.358128799491666</v>
      </c>
      <c r="E23" s="7">
        <v>-1.7684588134400041</v>
      </c>
      <c r="F23" s="7">
        <v>-10.923847691816022</v>
      </c>
      <c r="G23" s="7">
        <v>10.27815935145064</v>
      </c>
    </row>
    <row r="24" spans="1:7" x14ac:dyDescent="0.2">
      <c r="A24" s="3" t="s">
        <v>20</v>
      </c>
      <c r="B24" s="3"/>
      <c r="C24" s="8">
        <v>97.599971180069488</v>
      </c>
      <c r="D24" s="10">
        <v>100.08792654404326</v>
      </c>
      <c r="E24" s="8">
        <v>2.5491353469598397</v>
      </c>
      <c r="F24" s="8">
        <v>-0.47151169413368166</v>
      </c>
      <c r="G24" s="8">
        <v>3.0349572192944549</v>
      </c>
    </row>
    <row r="25" spans="1:7" x14ac:dyDescent="0.2">
      <c r="A25" s="3" t="s">
        <v>69</v>
      </c>
      <c r="B25" s="3"/>
      <c r="C25" s="8">
        <v>1607.6949467695715</v>
      </c>
      <c r="D25" s="10">
        <v>1373.8464508231391</v>
      </c>
      <c r="E25" s="8">
        <v>-14.545576349314082</v>
      </c>
      <c r="F25" s="8">
        <v>1.4504127055271425</v>
      </c>
      <c r="G25" s="8">
        <v>-15.767298159024406</v>
      </c>
    </row>
    <row r="26" spans="1:7" x14ac:dyDescent="0.2">
      <c r="A26" s="2" t="s">
        <v>21</v>
      </c>
      <c r="C26" s="7">
        <v>4.9808759384702235</v>
      </c>
      <c r="D26" s="11">
        <v>4.7002373537914099</v>
      </c>
      <c r="E26" s="7">
        <v>-5.6343219173815848</v>
      </c>
      <c r="F26" s="7">
        <v>8.1575745151627643</v>
      </c>
      <c r="G26" s="7">
        <v>-12.751669491821715</v>
      </c>
    </row>
    <row r="27" spans="1:7" x14ac:dyDescent="0.2">
      <c r="A27" s="3" t="s">
        <v>22</v>
      </c>
      <c r="B27" s="3"/>
      <c r="C27" s="8">
        <v>1612.6758227080418</v>
      </c>
      <c r="D27" s="10">
        <v>1378.5466881769305</v>
      </c>
      <c r="E27" s="8">
        <v>-14.5180532401085</v>
      </c>
      <c r="F27" s="8">
        <v>1.4711283015586929</v>
      </c>
      <c r="G27" s="8">
        <v>-15.757370406042469</v>
      </c>
    </row>
    <row r="28" spans="1:7" x14ac:dyDescent="0.2">
      <c r="A28" s="3" t="s">
        <v>23</v>
      </c>
      <c r="B28" s="3"/>
      <c r="C28" s="8">
        <v>861.89158650310856</v>
      </c>
      <c r="D28" s="10">
        <v>887.56515412197757</v>
      </c>
      <c r="E28" s="8">
        <v>2.9787467496965081</v>
      </c>
      <c r="F28" s="8">
        <v>-1.3329984766055958</v>
      </c>
      <c r="G28" s="8">
        <v>4.3699972227085198</v>
      </c>
    </row>
    <row r="29" spans="1:7" x14ac:dyDescent="0.2">
      <c r="A29" s="2" t="s">
        <v>5</v>
      </c>
      <c r="B29" s="2" t="s">
        <v>24</v>
      </c>
      <c r="C29" s="7">
        <v>90.577109950624603</v>
      </c>
      <c r="D29" s="11">
        <v>97.435785165805513</v>
      </c>
      <c r="E29" s="7">
        <v>7.5721948060825852</v>
      </c>
      <c r="F29" s="7">
        <v>4.4365324365923442</v>
      </c>
      <c r="G29" s="7">
        <v>3.0024573741894756</v>
      </c>
    </row>
    <row r="30" spans="1:7" x14ac:dyDescent="0.2">
      <c r="B30" s="2" t="s">
        <v>53</v>
      </c>
      <c r="C30" s="7">
        <v>79.687311808929607</v>
      </c>
      <c r="D30" s="11">
        <v>77.499900718536978</v>
      </c>
      <c r="E30" s="7">
        <v>-2.7449929489872846</v>
      </c>
      <c r="F30" s="7">
        <v>-0.6770642067627648</v>
      </c>
      <c r="G30" s="7">
        <v>-2.0820253909221833</v>
      </c>
    </row>
    <row r="31" spans="1:7" x14ac:dyDescent="0.2">
      <c r="B31" s="2" t="s">
        <v>25</v>
      </c>
      <c r="C31" s="7">
        <v>164.278701001375</v>
      </c>
      <c r="D31" s="11">
        <v>166.76298800573102</v>
      </c>
      <c r="E31" s="7">
        <v>1.5122392551273134</v>
      </c>
      <c r="F31" s="7">
        <v>-16.083547465089367</v>
      </c>
      <c r="G31" s="7">
        <v>20.968220400995307</v>
      </c>
    </row>
    <row r="32" spans="1:7" x14ac:dyDescent="0.2">
      <c r="B32" s="2" t="s">
        <v>26</v>
      </c>
      <c r="C32" s="7">
        <v>93.078742197267303</v>
      </c>
      <c r="D32" s="11">
        <v>102.04279770187941</v>
      </c>
      <c r="E32" s="7">
        <v>9.6306152113809738</v>
      </c>
      <c r="F32" s="7">
        <v>0.11936700935098088</v>
      </c>
      <c r="G32" s="7">
        <v>9.4999084454275931</v>
      </c>
    </row>
    <row r="33" spans="1:7" x14ac:dyDescent="0.2">
      <c r="B33" s="2" t="s">
        <v>27</v>
      </c>
      <c r="C33" s="7">
        <v>126.39182111225549</v>
      </c>
      <c r="D33" s="11">
        <v>129.26127545338679</v>
      </c>
      <c r="E33" s="7">
        <v>2.2702848300467027</v>
      </c>
      <c r="F33" s="7">
        <v>10.906147707954659</v>
      </c>
      <c r="G33" s="7">
        <v>-7.7866403769144341</v>
      </c>
    </row>
    <row r="34" spans="1:7" x14ac:dyDescent="0.2">
      <c r="B34" s="2" t="s">
        <v>52</v>
      </c>
      <c r="C34" s="7">
        <v>71.942648645281594</v>
      </c>
      <c r="D34" s="11">
        <v>75.064123791786756</v>
      </c>
      <c r="E34" s="7">
        <v>4.3388382347386454</v>
      </c>
      <c r="F34" s="7">
        <v>20.299323235340296</v>
      </c>
      <c r="G34" s="7">
        <v>-13.26731071410795</v>
      </c>
    </row>
    <row r="35" spans="1:7" x14ac:dyDescent="0.2">
      <c r="B35" s="2" t="s">
        <v>28</v>
      </c>
      <c r="C35" s="7">
        <v>54.449172466973899</v>
      </c>
      <c r="D35" s="11">
        <v>54.197151661600032</v>
      </c>
      <c r="E35" s="7">
        <v>-0.46285516189751108</v>
      </c>
      <c r="F35" s="7">
        <v>-1.5048751967561742</v>
      </c>
      <c r="G35" s="7">
        <v>1.0579407223862347</v>
      </c>
    </row>
    <row r="36" spans="1:7" x14ac:dyDescent="0.2">
      <c r="B36" s="2" t="s">
        <v>54</v>
      </c>
      <c r="C36" s="7">
        <v>77.264984360022098</v>
      </c>
      <c r="D36" s="11">
        <v>84.983061686670112</v>
      </c>
      <c r="E36" s="7">
        <v>9.9891010016711377</v>
      </c>
      <c r="F36" s="7">
        <v>-0.39885403374442774</v>
      </c>
      <c r="G36" s="7">
        <v>10.429553731173897</v>
      </c>
    </row>
    <row r="37" spans="1:7" x14ac:dyDescent="0.2">
      <c r="B37" s="2" t="s">
        <v>55</v>
      </c>
      <c r="C37" s="7">
        <v>125.19676882333199</v>
      </c>
      <c r="D37" s="11">
        <v>127.56233333777571</v>
      </c>
      <c r="E37" s="7">
        <v>1.8894772897708092</v>
      </c>
      <c r="F37" s="7">
        <v>-0.8595382618620846</v>
      </c>
      <c r="G37" s="7">
        <v>2.7728492518967016</v>
      </c>
    </row>
    <row r="38" spans="1:7" x14ac:dyDescent="0.2">
      <c r="A38" s="3" t="s">
        <v>0</v>
      </c>
      <c r="B38" s="3"/>
      <c r="C38" s="8">
        <v>750.78423620493322</v>
      </c>
      <c r="D38" s="10">
        <v>490.98153405495293</v>
      </c>
      <c r="E38" s="8">
        <v>-34.604176489270991</v>
      </c>
      <c r="F38" s="9">
        <v>4.690233286773335</v>
      </c>
      <c r="G38" s="9">
        <v>-37.533978617094952</v>
      </c>
    </row>
    <row r="39" spans="1:7" x14ac:dyDescent="0.2">
      <c r="A39" s="2" t="s">
        <v>29</v>
      </c>
      <c r="C39" s="7">
        <v>156.964</v>
      </c>
      <c r="D39" s="11">
        <v>162.465</v>
      </c>
      <c r="E39" s="7">
        <v>3.5046252643918385</v>
      </c>
      <c r="F39" s="19" t="s">
        <v>56</v>
      </c>
      <c r="G39" s="7">
        <v>3.5046252643918385</v>
      </c>
    </row>
    <row r="40" spans="1:7" x14ac:dyDescent="0.2">
      <c r="A40" s="2" t="s">
        <v>1</v>
      </c>
      <c r="C40" s="7">
        <v>28.972762872058201</v>
      </c>
      <c r="D40" s="11">
        <v>30.812303270696692</v>
      </c>
      <c r="E40" s="7">
        <v>6.3492059999999961</v>
      </c>
      <c r="F40" s="19" t="s">
        <v>56</v>
      </c>
      <c r="G40" s="7">
        <v>6.3492059999999961</v>
      </c>
    </row>
    <row r="41" spans="1:7" x14ac:dyDescent="0.2">
      <c r="A41" s="2" t="s">
        <v>2</v>
      </c>
      <c r="C41" s="7">
        <v>1.91703076705826</v>
      </c>
      <c r="D41" s="11">
        <v>2.0492397854760727</v>
      </c>
      <c r="E41" s="7">
        <v>6.8965517241380141</v>
      </c>
      <c r="F41" s="19" t="s">
        <v>56</v>
      </c>
      <c r="G41" s="7">
        <v>6.8965517241380141</v>
      </c>
    </row>
    <row r="42" spans="1:7" x14ac:dyDescent="0.2">
      <c r="A42" s="3" t="s">
        <v>30</v>
      </c>
      <c r="B42" s="3"/>
      <c r="C42" s="8">
        <v>720.36271847862292</v>
      </c>
      <c r="D42" s="10">
        <v>456.98158078858251</v>
      </c>
      <c r="E42" s="8">
        <v>-36.562294373908024</v>
      </c>
      <c r="F42" s="20" t="s">
        <v>56</v>
      </c>
      <c r="G42" s="8">
        <v>-36.562294373908024</v>
      </c>
    </row>
    <row r="44" spans="1:7" x14ac:dyDescent="0.2">
      <c r="B44" s="7"/>
      <c r="C44" s="7"/>
    </row>
  </sheetData>
  <mergeCells count="3">
    <mergeCell ref="C5:C6"/>
    <mergeCell ref="E5:G5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Graphe1</vt:lpstr>
      <vt:lpstr>Graphe2</vt:lpstr>
      <vt:lpstr>Graphe3</vt:lpstr>
      <vt:lpstr>Graphe4</vt:lpstr>
      <vt:lpstr>Tab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Ennifar</dc:creator>
  <cp:lastModifiedBy>Myriam Ennifar</cp:lastModifiedBy>
  <dcterms:created xsi:type="dcterms:W3CDTF">2024-08-09T09:19:04Z</dcterms:created>
  <dcterms:modified xsi:type="dcterms:W3CDTF">2024-09-05T14:14:14Z</dcterms:modified>
</cp:coreProperties>
</file>